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drawings/drawing1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90" yWindow="-270" windowWidth="14480" windowHeight="11020" tabRatio="891" activeTab="2"/>
  </bookViews>
  <sheets>
    <sheet name="Trip Report" sheetId="5" r:id="rId1"/>
    <sheet name="Follow up list" sheetId="33" r:id="rId2"/>
    <sheet name="Quality System Assessment" sheetId="32" r:id="rId3"/>
    <sheet name="Process Audit" sheetId="42" r:id="rId4"/>
    <sheet name="Process Audit Worksheet" sheetId="47" r:id="rId5"/>
    <sheet name="Readiness &amp; HVPT Assessment" sheetId="28" r:id="rId6"/>
    <sheet name="Cleanliness Assessment" sheetId="41" r:id="rId7"/>
    <sheet name="Technical Assessment" sheetId="35" r:id="rId8"/>
    <sheet name="Drawing Review" sheetId="30" r:id="rId9"/>
    <sheet name="User guide" sheetId="37" r:id="rId10"/>
    <sheet name="User Guide Process Audit" sheetId="45" r:id="rId11"/>
    <sheet name="Sheet1" sheetId="48" r:id="rId12"/>
  </sheets>
  <definedNames>
    <definedName name="_xlnm.Print_Area" localSheetId="6">'Cleanliness Assessment'!$A$1:$D$67,'Cleanliness Assessment'!$J$104:$K$149</definedName>
    <definedName name="_xlnm.Print_Area" localSheetId="8">'Drawing Review'!$A$1:$E$134</definedName>
    <definedName name="_xlnm.Print_Area" localSheetId="1">'Follow up list'!$A$1:$G$33</definedName>
    <definedName name="_xlnm.Print_Area" localSheetId="3">'Process Audit'!$A$1:$H$46,'Process Audit'!$L$133:$W$152</definedName>
    <definedName name="_xlnm.Print_Area" localSheetId="4">'Process Audit Worksheet'!$A$1:$E$67</definedName>
    <definedName name="_xlnm.Print_Area" localSheetId="2">'Quality System Assessment'!$A$1:$J$66,'Quality System Assessment'!$L$106:$W$161</definedName>
    <definedName name="_xlnm.Print_Area" localSheetId="5">'Readiness &amp; HVPT Assessment'!$A$1:$E$75</definedName>
    <definedName name="_xlnm.Print_Area" localSheetId="7">'Technical Assessment'!$A$1:$G$77</definedName>
    <definedName name="_xlnm.Print_Area" localSheetId="0">'Trip Report'!$B$1:$K$30</definedName>
    <definedName name="_xlnm.Print_Area" localSheetId="9">'User guide'!$A$1:$C$57</definedName>
    <definedName name="_xlnm.Print_Area" localSheetId="10">'User Guide Process Audit'!$A$1:$S$47</definedName>
  </definedNames>
  <calcPr calcId="145621"/>
</workbook>
</file>

<file path=xl/calcChain.xml><?xml version="1.0" encoding="utf-8"?>
<calcChain xmlns="http://schemas.openxmlformats.org/spreadsheetml/2006/main">
  <c r="E3" i="47" l="1"/>
  <c r="J3" i="32" l="1"/>
  <c r="H4" i="42"/>
  <c r="F35" i="42"/>
  <c r="E35" i="42" s="1"/>
  <c r="F36" i="42"/>
  <c r="E36" i="42" s="1"/>
  <c r="F38" i="42"/>
  <c r="E38" i="42" s="1"/>
  <c r="E4" i="47" l="1"/>
  <c r="E4" i="33" l="1"/>
  <c r="E3" i="30"/>
  <c r="E2" i="30"/>
  <c r="C10" i="41"/>
  <c r="C9" i="41"/>
  <c r="C8" i="41"/>
  <c r="D6" i="41" l="1"/>
  <c r="D4" i="41"/>
  <c r="G46" i="41"/>
  <c r="G15" i="41"/>
  <c r="F17" i="41"/>
  <c r="E17" i="41" s="1"/>
  <c r="F18" i="41"/>
  <c r="E18" i="41" s="1"/>
  <c r="F19" i="41"/>
  <c r="E19" i="41" s="1"/>
  <c r="F20" i="41"/>
  <c r="E20" i="41" s="1"/>
  <c r="F21" i="41"/>
  <c r="E21" i="41" s="1"/>
  <c r="F22" i="41"/>
  <c r="E22" i="41" s="1"/>
  <c r="F23" i="41"/>
  <c r="E23" i="41" s="1"/>
  <c r="F24" i="41"/>
  <c r="E24" i="41" s="1"/>
  <c r="F26" i="41"/>
  <c r="E26" i="41" s="1"/>
  <c r="F27" i="41"/>
  <c r="E27" i="41" s="1"/>
  <c r="F28" i="41"/>
  <c r="E28" i="41" s="1"/>
  <c r="F29" i="41"/>
  <c r="E29" i="41" s="1"/>
  <c r="F30" i="41"/>
  <c r="E30" i="41" s="1"/>
  <c r="F32" i="41"/>
  <c r="E32" i="41" s="1"/>
  <c r="F33" i="41"/>
  <c r="E33" i="41" s="1"/>
  <c r="F34" i="41"/>
  <c r="E34" i="41" s="1"/>
  <c r="F35" i="41"/>
  <c r="E35" i="41" s="1"/>
  <c r="F36" i="41"/>
  <c r="E36" i="41" s="1"/>
  <c r="F37" i="41"/>
  <c r="E37" i="41" s="1"/>
  <c r="F38" i="41"/>
  <c r="E38" i="41" s="1"/>
  <c r="F40" i="41"/>
  <c r="E40" i="41" s="1"/>
  <c r="F41" i="41"/>
  <c r="E41" i="41" s="1"/>
  <c r="F47" i="41"/>
  <c r="E47" i="41" s="1"/>
  <c r="F48" i="41"/>
  <c r="E48" i="41" s="1"/>
  <c r="F49" i="41"/>
  <c r="F50" i="41"/>
  <c r="E50" i="41" s="1"/>
  <c r="F52" i="41"/>
  <c r="E52" i="41" s="1"/>
  <c r="F53" i="41"/>
  <c r="E53" i="41" s="1"/>
  <c r="F54" i="41"/>
  <c r="E54" i="41" s="1"/>
  <c r="F55" i="41"/>
  <c r="E55" i="41" s="1"/>
  <c r="F56" i="41"/>
  <c r="E56" i="41" s="1"/>
  <c r="F57" i="41"/>
  <c r="E57" i="41" s="1"/>
  <c r="F58" i="41"/>
  <c r="E58" i="41" s="1"/>
  <c r="F59" i="41"/>
  <c r="E59" i="41" s="1"/>
  <c r="F61" i="41"/>
  <c r="E61" i="41" s="1"/>
  <c r="F62" i="41"/>
  <c r="E62" i="41" s="1"/>
  <c r="F63" i="41"/>
  <c r="E63" i="41" s="1"/>
  <c r="F64" i="41"/>
  <c r="E64" i="41" s="1"/>
  <c r="F16" i="41"/>
  <c r="E16" i="41" s="1"/>
  <c r="D3" i="41"/>
  <c r="H5" i="42"/>
  <c r="J6" i="32"/>
  <c r="E6" i="33"/>
  <c r="E5" i="33"/>
  <c r="H65" i="32"/>
  <c r="F65" i="32" s="1"/>
  <c r="H64" i="32"/>
  <c r="F64" i="32" s="1"/>
  <c r="H63" i="32"/>
  <c r="F63" i="32" s="1"/>
  <c r="H61" i="32"/>
  <c r="F61" i="32" s="1"/>
  <c r="H60" i="32"/>
  <c r="F60" i="32" s="1"/>
  <c r="H59" i="32"/>
  <c r="F59" i="32" s="1"/>
  <c r="H58" i="32"/>
  <c r="F58" i="32" s="1"/>
  <c r="H57" i="32"/>
  <c r="F57" i="32" s="1"/>
  <c r="H56" i="32"/>
  <c r="F56" i="32" s="1"/>
  <c r="H55" i="32"/>
  <c r="F55" i="32" s="1"/>
  <c r="H54" i="32"/>
  <c r="F54" i="32" s="1"/>
  <c r="H53" i="32"/>
  <c r="F53" i="32" s="1"/>
  <c r="H52" i="32"/>
  <c r="F52" i="32" s="1"/>
  <c r="H51" i="32"/>
  <c r="F51" i="32" s="1"/>
  <c r="H50" i="32"/>
  <c r="F50" i="32" s="1"/>
  <c r="H49" i="32"/>
  <c r="F49" i="32" s="1"/>
  <c r="H48" i="32"/>
  <c r="F48" i="32" s="1"/>
  <c r="H47" i="32"/>
  <c r="F47" i="32" s="1"/>
  <c r="H46" i="32"/>
  <c r="F46" i="32" s="1"/>
  <c r="H45" i="32"/>
  <c r="F45" i="32" s="1"/>
  <c r="H44" i="32"/>
  <c r="F44" i="32" s="1"/>
  <c r="H43" i="32"/>
  <c r="F43" i="32" s="1"/>
  <c r="H42" i="32"/>
  <c r="F42" i="32" s="1"/>
  <c r="H41" i="32"/>
  <c r="F41" i="32" s="1"/>
  <c r="H40" i="32"/>
  <c r="F40" i="32" s="1"/>
  <c r="H39" i="32"/>
  <c r="F39" i="32" s="1"/>
  <c r="H38" i="32"/>
  <c r="F38" i="32" s="1"/>
  <c r="H35" i="32"/>
  <c r="F35" i="32" s="1"/>
  <c r="H34" i="32"/>
  <c r="F34" i="32" s="1"/>
  <c r="H33" i="32"/>
  <c r="F33" i="32" s="1"/>
  <c r="H32" i="32"/>
  <c r="F32" i="32" s="1"/>
  <c r="H31" i="32"/>
  <c r="F31" i="32" s="1"/>
  <c r="H29" i="32"/>
  <c r="F29" i="32" s="1"/>
  <c r="H28" i="32"/>
  <c r="F28" i="32" s="1"/>
  <c r="H27" i="32"/>
  <c r="F27" i="32" s="1"/>
  <c r="H26" i="32"/>
  <c r="F26" i="32" s="1"/>
  <c r="H25" i="32"/>
  <c r="F25" i="32" s="1"/>
  <c r="H24" i="32"/>
  <c r="F24" i="32" s="1"/>
  <c r="H23" i="32"/>
  <c r="F23" i="32" s="1"/>
  <c r="H21" i="32"/>
  <c r="F21" i="32" s="1"/>
  <c r="H20" i="32"/>
  <c r="F20" i="32" s="1"/>
  <c r="H19" i="32"/>
  <c r="F19" i="32" s="1"/>
  <c r="H18" i="32"/>
  <c r="F18" i="32" s="1"/>
  <c r="H17" i="32"/>
  <c r="F17" i="32" s="1"/>
  <c r="H16" i="32"/>
  <c r="F16" i="32" s="1"/>
  <c r="H15" i="32"/>
  <c r="F15" i="32" s="1"/>
  <c r="H14" i="32"/>
  <c r="F14" i="32" s="1"/>
  <c r="H13" i="32"/>
  <c r="F13" i="32" s="1"/>
  <c r="H12" i="32"/>
  <c r="F12" i="32" s="1"/>
  <c r="H11" i="32"/>
  <c r="F11" i="32" s="1"/>
  <c r="G65" i="32"/>
  <c r="D65" i="32" s="1"/>
  <c r="G64" i="32"/>
  <c r="D64" i="32" s="1"/>
  <c r="G63" i="32"/>
  <c r="D63" i="32" s="1"/>
  <c r="G61" i="32"/>
  <c r="D61" i="32" s="1"/>
  <c r="G60" i="32"/>
  <c r="D60" i="32" s="1"/>
  <c r="G59" i="32"/>
  <c r="D59" i="32" s="1"/>
  <c r="G58" i="32"/>
  <c r="D58" i="32" s="1"/>
  <c r="G57" i="32"/>
  <c r="D57" i="32" s="1"/>
  <c r="G56" i="32"/>
  <c r="D56" i="32" s="1"/>
  <c r="G55" i="32"/>
  <c r="D55" i="32" s="1"/>
  <c r="G54" i="32"/>
  <c r="D54" i="32" s="1"/>
  <c r="G53" i="32"/>
  <c r="D53" i="32" s="1"/>
  <c r="G52" i="32"/>
  <c r="D52" i="32" s="1"/>
  <c r="G51" i="32"/>
  <c r="D51" i="32" s="1"/>
  <c r="G50" i="32"/>
  <c r="D50" i="32" s="1"/>
  <c r="G49" i="32"/>
  <c r="D49" i="32" s="1"/>
  <c r="G48" i="32"/>
  <c r="D48" i="32" s="1"/>
  <c r="G47" i="32"/>
  <c r="D47" i="32" s="1"/>
  <c r="G46" i="32"/>
  <c r="D46" i="32" s="1"/>
  <c r="G45" i="32"/>
  <c r="D45" i="32" s="1"/>
  <c r="G44" i="32"/>
  <c r="D44" i="32" s="1"/>
  <c r="G43" i="32"/>
  <c r="D43" i="32" s="1"/>
  <c r="G42" i="32"/>
  <c r="D42" i="32" s="1"/>
  <c r="G41" i="32"/>
  <c r="D41" i="32" s="1"/>
  <c r="G40" i="32"/>
  <c r="D40" i="32" s="1"/>
  <c r="G39" i="32"/>
  <c r="D39" i="32" s="1"/>
  <c r="G38" i="32"/>
  <c r="D38" i="32" s="1"/>
  <c r="G35" i="32"/>
  <c r="D35" i="32" s="1"/>
  <c r="G34" i="32"/>
  <c r="D34" i="32" s="1"/>
  <c r="G33" i="32"/>
  <c r="D33" i="32" s="1"/>
  <c r="G32" i="32"/>
  <c r="D32" i="32" s="1"/>
  <c r="G31" i="32"/>
  <c r="D31" i="32" s="1"/>
  <c r="G29" i="32"/>
  <c r="D29" i="32" s="1"/>
  <c r="G28" i="32"/>
  <c r="D28" i="32" s="1"/>
  <c r="G27" i="32"/>
  <c r="D27" i="32" s="1"/>
  <c r="G26" i="32"/>
  <c r="D26" i="32" s="1"/>
  <c r="G25" i="32"/>
  <c r="D25" i="32" s="1"/>
  <c r="G24" i="32"/>
  <c r="D24" i="32" s="1"/>
  <c r="G23" i="32"/>
  <c r="D23" i="32" s="1"/>
  <c r="G12" i="32"/>
  <c r="D12" i="32" s="1"/>
  <c r="G13" i="32"/>
  <c r="D13" i="32" s="1"/>
  <c r="G14" i="32"/>
  <c r="D14" i="32" s="1"/>
  <c r="G15" i="32"/>
  <c r="D15" i="32" s="1"/>
  <c r="G16" i="32"/>
  <c r="D16" i="32" s="1"/>
  <c r="G17" i="32"/>
  <c r="D17" i="32" s="1"/>
  <c r="G18" i="32"/>
  <c r="D18" i="32" s="1"/>
  <c r="G19" i="32"/>
  <c r="D19" i="32" s="1"/>
  <c r="G20" i="32"/>
  <c r="D20" i="32" s="1"/>
  <c r="G21" i="32"/>
  <c r="D21" i="32" s="1"/>
  <c r="G11" i="32"/>
  <c r="D11" i="32" s="1"/>
  <c r="F15" i="41" l="1"/>
  <c r="E15" i="41"/>
  <c r="C42" i="41" s="1"/>
  <c r="F46" i="41"/>
  <c r="C66" i="41" s="1"/>
  <c r="E49" i="41"/>
  <c r="E46" i="41" s="1"/>
  <c r="C65" i="41" s="1"/>
  <c r="C67" i="41" s="1"/>
  <c r="E3" i="33"/>
  <c r="H3" i="42"/>
  <c r="F45" i="42" l="1"/>
  <c r="E45" i="42" s="1"/>
  <c r="F42" i="42"/>
  <c r="E42" i="42" s="1"/>
  <c r="F41" i="42"/>
  <c r="E41" i="42" s="1"/>
  <c r="F40" i="42"/>
  <c r="E40" i="42" s="1"/>
  <c r="J33" i="42"/>
  <c r="J31" i="42"/>
  <c r="D31" i="42" s="1"/>
  <c r="F28" i="42"/>
  <c r="E28" i="42" s="1"/>
  <c r="F27" i="42"/>
  <c r="E27" i="42" s="1"/>
  <c r="F26" i="42"/>
  <c r="E26" i="42" s="1"/>
  <c r="F25" i="42"/>
  <c r="E25" i="42" s="1"/>
  <c r="F24" i="42"/>
  <c r="E24" i="42" s="1"/>
  <c r="F22" i="42"/>
  <c r="E22" i="42" s="1"/>
  <c r="J19" i="42"/>
  <c r="D20" i="42" s="1"/>
  <c r="F18" i="42"/>
  <c r="E18" i="42" s="1"/>
  <c r="F16" i="42"/>
  <c r="E16" i="42" s="1"/>
  <c r="F15" i="42"/>
  <c r="E15" i="42" s="1"/>
  <c r="F14" i="42"/>
  <c r="E14" i="42" s="1"/>
  <c r="G12" i="42"/>
  <c r="D33" i="42" l="1"/>
  <c r="F33" i="42" l="1"/>
  <c r="E33" i="42" s="1"/>
  <c r="F31" i="42"/>
  <c r="F19" i="42"/>
  <c r="H72" i="35"/>
  <c r="H71" i="35"/>
  <c r="H69" i="35"/>
  <c r="H68" i="35"/>
  <c r="H67" i="35"/>
  <c r="H65" i="35"/>
  <c r="H64" i="35"/>
  <c r="H63" i="35"/>
  <c r="H62" i="35"/>
  <c r="H61" i="35"/>
  <c r="H60" i="35"/>
  <c r="H59" i="35"/>
  <c r="H58" i="35"/>
  <c r="H57" i="35"/>
  <c r="H53" i="35"/>
  <c r="H52" i="35"/>
  <c r="H51" i="35"/>
  <c r="H49" i="35"/>
  <c r="H48" i="35"/>
  <c r="H47" i="35"/>
  <c r="H46" i="35"/>
  <c r="H45" i="35"/>
  <c r="H43" i="35"/>
  <c r="H38" i="35"/>
  <c r="H37" i="35"/>
  <c r="H35" i="35"/>
  <c r="H34" i="35"/>
  <c r="H33" i="35"/>
  <c r="H32" i="35"/>
  <c r="H31" i="35"/>
  <c r="H30" i="35"/>
  <c r="H28" i="35"/>
  <c r="H27" i="35"/>
  <c r="H26" i="35"/>
  <c r="H24" i="35"/>
  <c r="H23" i="35"/>
  <c r="H22" i="35"/>
  <c r="H21" i="35"/>
  <c r="H20" i="35"/>
  <c r="H18" i="35"/>
  <c r="H17" i="35"/>
  <c r="H16" i="35"/>
  <c r="H15" i="35"/>
  <c r="H13" i="35"/>
  <c r="H12" i="35"/>
  <c r="J4" i="32"/>
  <c r="E31" i="42" l="1"/>
  <c r="F12" i="42"/>
  <c r="C5" i="35"/>
  <c r="C6" i="35"/>
  <c r="E19" i="42"/>
  <c r="H36" i="32"/>
  <c r="H62" i="32"/>
  <c r="H22" i="32"/>
  <c r="H30" i="32"/>
  <c r="I62" i="32"/>
  <c r="I36" i="32"/>
  <c r="I30" i="32"/>
  <c r="I22" i="32"/>
  <c r="I10" i="32"/>
  <c r="E12" i="42" l="1"/>
  <c r="D8" i="42" s="1"/>
  <c r="G62" i="32"/>
  <c r="G30" i="32"/>
  <c r="G36" i="32"/>
  <c r="G22" i="32"/>
  <c r="G10" i="32"/>
  <c r="D12" i="42" l="1"/>
  <c r="G66" i="32"/>
  <c r="D36" i="32" l="1"/>
  <c r="C36" i="32" s="1"/>
  <c r="D62" i="32" l="1"/>
  <c r="C62" i="32" s="1"/>
  <c r="D30" i="32"/>
  <c r="C30" i="32" s="1"/>
  <c r="C27" i="28"/>
  <c r="C37" i="28"/>
  <c r="C61" i="28"/>
  <c r="C75" i="28"/>
  <c r="D10" i="32"/>
  <c r="A10" i="28" l="1"/>
  <c r="C10" i="32"/>
  <c r="F36" i="32"/>
  <c r="E36" i="32" s="1"/>
  <c r="F22" i="32"/>
  <c r="E22" i="32" s="1"/>
  <c r="F62" i="32"/>
  <c r="E62" i="32" s="1"/>
  <c r="F30" i="32"/>
  <c r="E30" i="32" s="1"/>
  <c r="D22" i="32"/>
  <c r="C22" i="32" s="1"/>
  <c r="C66" i="32" l="1"/>
  <c r="F10" i="32"/>
  <c r="H10" i="32"/>
  <c r="H66" i="32" s="1"/>
  <c r="E66" i="32" l="1"/>
  <c r="C7" i="32" s="1"/>
  <c r="E10" i="32"/>
  <c r="C43" i="41"/>
  <c r="C44" i="41" l="1"/>
  <c r="C12" i="41" s="1"/>
  <c r="C11" i="41" l="1"/>
</calcChain>
</file>

<file path=xl/comments1.xml><?xml version="1.0" encoding="utf-8"?>
<comments xmlns="http://schemas.openxmlformats.org/spreadsheetml/2006/main">
  <authors>
    <author>Stewart, Barry(BER)</author>
  </authors>
  <commentList>
    <comment ref="M47" authorId="0">
      <text>
        <r>
          <rPr>
            <b/>
            <sz val="9"/>
            <color indexed="81"/>
            <rFont val="Tahoma"/>
            <family val="2"/>
          </rPr>
          <t>Stewart, Barry(BER):</t>
        </r>
        <r>
          <rPr>
            <sz val="9"/>
            <color indexed="81"/>
            <rFont val="Tahoma"/>
            <family val="2"/>
          </rPr>
          <t xml:space="preserve">
If less critical parts are tracked to the day (Ex.) and this is sufficient for our application then a 9 can be awarded.</t>
        </r>
      </text>
    </comment>
    <comment ref="M143" authorId="0">
      <text>
        <r>
          <rPr>
            <b/>
            <sz val="9"/>
            <color indexed="81"/>
            <rFont val="Tahoma"/>
            <family val="2"/>
          </rPr>
          <t>Stewart, Barry(BER):</t>
        </r>
        <r>
          <rPr>
            <sz val="9"/>
            <color indexed="81"/>
            <rFont val="Tahoma"/>
            <family val="2"/>
          </rPr>
          <t xml:space="preserve">
If less critical parts are tracked to the day (Ex.) and this is sufficient for our application then a 9 can be awarded.</t>
        </r>
      </text>
    </comment>
  </commentList>
</comments>
</file>

<file path=xl/sharedStrings.xml><?xml version="1.0" encoding="utf-8"?>
<sst xmlns="http://schemas.openxmlformats.org/spreadsheetml/2006/main" count="1285" uniqueCount="920">
  <si>
    <t>Audit Date</t>
  </si>
  <si>
    <t xml:space="preserve">Name </t>
  </si>
  <si>
    <t>HVPT</t>
  </si>
  <si>
    <t>CASTING</t>
  </si>
  <si>
    <t>WELDING</t>
  </si>
  <si>
    <t>MACHINING</t>
  </si>
  <si>
    <t>ELECTRICAL</t>
  </si>
  <si>
    <t>A</t>
  </si>
  <si>
    <t>B</t>
  </si>
  <si>
    <t>C</t>
  </si>
  <si>
    <t>Corrective Action Plan</t>
  </si>
  <si>
    <t>Name</t>
  </si>
  <si>
    <t>Company</t>
  </si>
  <si>
    <t>Detailed Problems Identified</t>
  </si>
  <si>
    <t>Status 1,2,3,4</t>
  </si>
  <si>
    <t>Not Applicable</t>
  </si>
  <si>
    <t>Part Readiness</t>
  </si>
  <si>
    <t>Review Score</t>
  </si>
  <si>
    <t>SUPPLIER CONCLUSION : (Can the concerns be resolved and supplier meet off tool / off process &amp; drawing specifications)</t>
  </si>
  <si>
    <t>Drawing Review</t>
  </si>
  <si>
    <t>Position</t>
  </si>
  <si>
    <t>Question(s) need level up</t>
  </si>
  <si>
    <t>Question(s) failed</t>
  </si>
  <si>
    <t>Comments</t>
  </si>
  <si>
    <t>Section Total</t>
  </si>
  <si>
    <t>Total Possible</t>
  </si>
  <si>
    <t>Overall Section Rating</t>
  </si>
  <si>
    <t>Attendees</t>
  </si>
  <si>
    <t>Rank
A B C</t>
  </si>
  <si>
    <t>Quality Level Up</t>
  </si>
  <si>
    <t>Emergency Support</t>
  </si>
  <si>
    <t>PCR</t>
  </si>
  <si>
    <t>Evaluation</t>
  </si>
  <si>
    <t>Hydraulic Cleanliness</t>
  </si>
  <si>
    <t>RUBBER</t>
  </si>
  <si>
    <t>Green</t>
  </si>
  <si>
    <t>Can meet capacity requirements.</t>
  </si>
  <si>
    <t>Yellow</t>
  </si>
  <si>
    <t>Part not ready yet but can meet parts receipt requirements date.</t>
  </si>
  <si>
    <t>Red</t>
  </si>
  <si>
    <t>Advanced Quality Planning</t>
  </si>
  <si>
    <t>Has the supplier successfully passed a Process Assessment?</t>
  </si>
  <si>
    <t xml:space="preserve">Has supplier sent signed SQM Notice of Agreement / Acceptance? </t>
  </si>
  <si>
    <t>Have PA requirements been delivered and agreed to?</t>
  </si>
  <si>
    <t>Has a Technical Review been completed and judged acceptable?</t>
  </si>
  <si>
    <t>Are there any open issues (development logs) with prototype parts?</t>
  </si>
  <si>
    <t>Has tooling been kicked off / no open P.O. issues?</t>
  </si>
  <si>
    <t>Part packaging requirements understood and accounted for in quotes?</t>
  </si>
  <si>
    <t>Off Tool Preparation / Confirmation</t>
  </si>
  <si>
    <t>Do all dimensions / characteristics meet requirements on all samples?</t>
  </si>
  <si>
    <t>Are performance evaluations complete &amp; Design approval received ?</t>
  </si>
  <si>
    <t>Have all color, gloss &amp; grain testing been confirmed?</t>
  </si>
  <si>
    <t>Off-Process Preparation / Confirmation</t>
  </si>
  <si>
    <t>Is there a Plant / Process Layout available and is it approved?</t>
  </si>
  <si>
    <t>Are all Team Members trained &amp; manning level confirmed?</t>
  </si>
  <si>
    <t>Are all Sub-Supplier parts and delivery times confirmed?</t>
  </si>
  <si>
    <t>Are Receiving Inspection Plans in place for sub-supplier parts?</t>
  </si>
  <si>
    <t>Is lot #/tool I.D. clear so that product can be tracked if necessary ?</t>
  </si>
  <si>
    <t>Has sub-supplier capacity been confirmed for all key components?</t>
  </si>
  <si>
    <t>Are boundary samples (limit or master samples) approved?</t>
  </si>
  <si>
    <t>Are scrap/rework parts clearly labeled and easily located?</t>
  </si>
  <si>
    <t>Are sort / rework procedures and identification method clear?</t>
  </si>
  <si>
    <t xml:space="preserve">Are WIP parts identified, and stored satisfactorily to prevent mixing? </t>
  </si>
  <si>
    <t>Is part handling acceptable to prevent damage &amp; contamination?</t>
  </si>
  <si>
    <t>Does production line housekeeping meet expected standards?</t>
  </si>
  <si>
    <t>Is there an acceptable level of operator traceability against product?</t>
  </si>
  <si>
    <t>Parts validated per control plan? Special inspection required at S.O.P.?</t>
  </si>
  <si>
    <t>Is the process flow balanced (work in progress specified)?</t>
  </si>
  <si>
    <t>Do operators complete job cycle prior to (breaks, shift change, lunch)?</t>
  </si>
  <si>
    <t>Does the supplier track downtime / productivity?</t>
  </si>
  <si>
    <t>What is the total Supplier capacity available ________ / Hour?</t>
  </si>
  <si>
    <t>Drawing review complete &amp; CTQ list to the latest ECN level agreed to?</t>
  </si>
  <si>
    <t>Have applicable PFMEA's been developed? High RPN's have C/A Plan?</t>
  </si>
  <si>
    <t>Is production tooling complete, in place, and tagged with asset #?</t>
  </si>
  <si>
    <t>Has supplier reviewed packaging work sheet provided packaging plan?</t>
  </si>
  <si>
    <t>Are all checking fixtures/gages approved ? In calibration plan?</t>
  </si>
  <si>
    <t xml:space="preserve">Are capability study results acceptable for CTQ and Delta K items? 
</t>
  </si>
  <si>
    <t>n/a</t>
  </si>
  <si>
    <t>Date</t>
  </si>
  <si>
    <t>Poor / Unacceptable</t>
  </si>
  <si>
    <t>Requires Significant Improvement</t>
  </si>
  <si>
    <t>Requires Minor Improvement</t>
  </si>
  <si>
    <t>Defined</t>
  </si>
  <si>
    <t>Points Achieved</t>
  </si>
  <si>
    <t>Executed</t>
  </si>
  <si>
    <t>Meets or Exceeds Expectations</t>
  </si>
  <si>
    <t xml:space="preserve">0 - No Plan    1 -   1 or 2 activities are performed     3 -  3 to 5 activities are performed      9 -  All activates are performed </t>
  </si>
  <si>
    <t>A drawing review process should exist to confirm dimensional, material, functional and reliability are clearly defined for the product.</t>
  </si>
  <si>
    <t>Production readiness of supplied parts should be tracked as a part of overall readiness for completed assembly production.</t>
  </si>
  <si>
    <t>0 - No tracking    1 - Only order and receipt of parts is tracked     3 - Compliance to drawing is tracked     9 - Full PPAP requirements are confirmed &amp; tracked</t>
  </si>
  <si>
    <t>A process should be in place to identify and communicate Critical to Quality characteristics for control by the supplier and/or receiving.</t>
  </si>
  <si>
    <t>0 - No process    1 - CTQs are known but not documented    3 - CTQs  documented     9 - CTQs are identified via review with customer</t>
  </si>
  <si>
    <t>Control plans, DFMEA's, FMEA's should be developed to identify process / product characteristics to be controlled.</t>
  </si>
  <si>
    <t xml:space="preserve">0 - No plans    1 - Have only Control Plan or router    3 - DFMEA, PFMEA, &amp; CP are performed    9 - All documents are updated periodically, treated as live documents </t>
  </si>
  <si>
    <t>A Part Approval or PPAP equivalent process should be in place to ensure compliance, of supplied parts, to documented requirements.</t>
  </si>
  <si>
    <t>0 - No process    1 - ISIR only on key parts    3 - Full PPAP but only on key parts    9 - Full PPAP on all parts</t>
  </si>
  <si>
    <t>A system should be in place to identify, register and follow-up on open issues through the entire development process.</t>
  </si>
  <si>
    <t>0 - No system exits    1 - Basic Spreadsheet    3 - Organized process such as  7-D, 8-D, DMAIC exists   9 - Centralized of list of records is maintained for team follow-up</t>
  </si>
  <si>
    <t>Status reports should be available to show status of tooling, equipment, "runoff" approvals and Mfg. Instruction readiness.</t>
  </si>
  <si>
    <t>0 - No system in place    1 - Simple Tooling List   3 - List with Timeline    9 - Project Development Validation Requirements with evidence of management review</t>
  </si>
  <si>
    <t>0 - Not measured    1 - Quality is confirmed for CTQ's only   3 - Quality is confirmed 100% to drawing     9 - Quality &amp; Capacity are measured</t>
  </si>
  <si>
    <t>A process should be in place to ensure packaging requirements are understood so that quality of the product is maintained to point of use.</t>
  </si>
  <si>
    <t>0 - No Process    1 - Per customer request only    3 - Design is included in product development plan    9 - Design and validation is part of product development plan</t>
  </si>
  <si>
    <t>Incoming Supplied Parts</t>
  </si>
  <si>
    <t>Incoming product should have records proving compliance provided by the supplier or a receiving inspection system.</t>
  </si>
  <si>
    <t>0 - No R/I system in place   1 - Informal / Inconsistent   3 - Inspected per a plan   9 - Inspected per plan and documented with regular reviews of performance</t>
  </si>
  <si>
    <t>Suspect parts must be clearly identified and segregated from approved / accepted parts.</t>
  </si>
  <si>
    <t>0 - No system in place    1 - Segregated but not identified    3 - Identified, but with no designated location    9 - Parts are segregated/identified, with designated location</t>
  </si>
  <si>
    <t xml:space="preserve">0 - No system exits    1 - Thru email/verbal     3 - Basic Spreadsheet     9 - Parts are identified as part of inventory receipt / management system </t>
  </si>
  <si>
    <t>Company should have a corrective action system  to assure corrective action is effective and should prevent recurrence.</t>
  </si>
  <si>
    <t>0 - No process    1 - Informal / Inconsistent    3 - Communicate to customer  only  9 - Process in place to facilitate communication from suppliers and to customers</t>
  </si>
  <si>
    <t>A supplier improvement program should include onsite reviews, improvement targets, incentives and repercussions based on performance.</t>
  </si>
  <si>
    <t>0 - No program   1 - Informal / Inconsistent    3 - Includes onsite audits but accountable team not in place   9 - Formalized with accountable team in place</t>
  </si>
  <si>
    <t>Training</t>
  </si>
  <si>
    <t>The training program should cover all production processes.</t>
  </si>
  <si>
    <t>0 - No program     1 - Informal / Inconsistent     3 - Formal program exists, but does not cover all the processes    9 - Formal training exists, and covers all processes</t>
  </si>
  <si>
    <t>The training program should ensure operators can demonstrate process competency before released to production on their own.</t>
  </si>
  <si>
    <t>0 - No Evaluation  1 - Evaluation is informal &amp; inconsistent  3 - Formal evaluation but not specific for each process   9 - Formal evaluation exists, and specific to the process</t>
  </si>
  <si>
    <t>The program should ensure training  if any changes or modifications occur in the production process through a ECN, PCR or Corrective Action.</t>
  </si>
  <si>
    <t>0 - No system    1 - Informal &amp; inconsistent    3 - Process exists but no closed loop to monitor completion    9 - Process in place with closed loop to monitor completion</t>
  </si>
  <si>
    <t>Training / skill status of all operators should be easily accessible for purpose of managing operator placement in the production process.</t>
  </si>
  <si>
    <t>0 - No tracking  1 - Records available but not easily accessible  3 - Records easily accessible, but not up to date/incomplete  9 - Records are up to date and easily accessible</t>
  </si>
  <si>
    <t>Expiration dates of certification, for special skills (welding, machining, etc..), are tracked for compliance.</t>
  </si>
  <si>
    <t>Manufacturing Process</t>
  </si>
  <si>
    <t xml:space="preserve">Records should prove any applicable local environmental rules &amp; regulations are observed and in compliance? </t>
  </si>
  <si>
    <t>Machine start up instructions should be in use and approved by management.</t>
  </si>
  <si>
    <t xml:space="preserve">0 -No instructions 1-Informal &amp; inconsistent  3-Instructions available but not approved by Mgmt/Rev Controlled  9-Instructions available &amp; approved by Mgmt/Rev Controlled 
</t>
  </si>
  <si>
    <t>Upper and lower operating ranges should be specified  for variable equipment controls such as for welding, gas, voltage....</t>
  </si>
  <si>
    <t>0 - No operation ranges defined  1- Informal inconsistent  3- Marked at the equipment/gage  9 - Defined in a work instruction or machine setup and at equipment/gage</t>
  </si>
  <si>
    <t>0 - No alarms   1 -  visual only (passive)   3 -  visual and audible (passive)   9 - Alarm is "active". Process cannot proceed w/o manual override or intervention.</t>
  </si>
  <si>
    <t xml:space="preserve">All production and temporary work instructions should be clear, easy to follow, easily accessible, cover critical to quality and safety points. </t>
  </si>
  <si>
    <t>0 - No Work Instructions   1 - Written only   3 - Also includes Pictorial &amp; SOE    9- Also includes key / CTQ &amp; Safety information</t>
  </si>
  <si>
    <t>5S rules should be applied throughout the production process.  SORT - STRAIGHTEN - SHINE - STANDARDIZE - SUSTAIN</t>
  </si>
  <si>
    <t>0 - Disorganized, not clean, no 5-S in place   1 - semi organized, semi clean, no 5S system  3 - 5-S system, mostly organized &amp; clean   9 - 5-S fully implemented &amp; followed</t>
  </si>
  <si>
    <t>Material is presented and organized in accordance with lean manufacturing rules. Minimize travel and support sequence of events.</t>
  </si>
  <si>
    <t>0 - No lean rules in place  1 - Evidence of some lean rules in place  3 - Formal program followed in most areas   9 - Formal program implemented plant wide</t>
  </si>
  <si>
    <t>A process exists and is in use for employees to provide feedback and to make improvements to their work areas.</t>
  </si>
  <si>
    <t>0 - No process    1 - In place, but not formalized    3 - In place, formalized, but not followed entirely    9 - In place, formalized, and followed thoroughly</t>
  </si>
  <si>
    <t>Lot traceability in place for key parts and processes for identification, if required, at the customer in the event of a non-conformance.</t>
  </si>
  <si>
    <t>Key or Critical to Quality characteristics should be identified &amp; capable to 1.33 CPk or be checked 100% prior to shipping.</t>
  </si>
  <si>
    <t>Inspection equipment should  be proven capable to inspect the given feature or function of the product (10x more accurate than the drawing tolerance)</t>
  </si>
  <si>
    <t>0 - No inspection equip/not capable  1 - Some equip available but not fully capable  3 - Most equipment available &amp; fully capable  9 - All equip available &amp; fully capable</t>
  </si>
  <si>
    <t>Company should have a calibration/verification program for inspection and process tools to assure their accuracy. (Gages, torque, etc..)</t>
  </si>
  <si>
    <t>0 - No process   1 - Process in place, but not formal   3 - Formalized, but not followed consistently    9 - Formalized, and evidence indicates 100% conformance</t>
  </si>
  <si>
    <t>0 - No process in place  1 -Informal audit, no checklist   3 - Basic checklist utilized  9 - Process checked to be in compliance with work instructions/process setup instructions</t>
  </si>
  <si>
    <t xml:space="preserve">Methods should be in place to assure final product meets all intended functions and dimensions required for fit or function. </t>
  </si>
  <si>
    <t>Procedures should ensure repair, rework and inspection of suspect parts so only parts that meet requirements are shipped.</t>
  </si>
  <si>
    <t>Supplier must clearly segregate and identify completed product approved for shipment from suspect or incomplete product.</t>
  </si>
  <si>
    <t>Monitors equipment/tool downtime  and demonstrates a preventive maintenance &amp;  improvement plan for equipment, tooling and fixtures</t>
  </si>
  <si>
    <t>0 - Not monitored     1 - Tracked informally / decentralized    3 - Tracked and prioritized with P.M. plan   9 - PM plan in place with evidence of improvement actions taken</t>
  </si>
  <si>
    <t>Methods are in place to trigger replenishment of parts and material to support production and on time delivery.</t>
  </si>
  <si>
    <t>0 - Product is "pushed", not pulled  1 - Manual planning in place based on customer orders  3 - Manual planning covers 6 week L/T   9 - MRP + Kanban system in place</t>
  </si>
  <si>
    <t>A system should be in place to alert production of customer non-conformances and necessary actions to ensure control.</t>
  </si>
  <si>
    <t>0 - No system  1 - System involves only phone or email  3 - System includes written notice    9 - Events are registered in Corrective Action system with status reporting</t>
  </si>
  <si>
    <t>A method should be in place to register non-conformances for corrective action with the manufacturing process.</t>
  </si>
  <si>
    <t>Non-conformance root cause analysis should address Why Made and Why Shipped to the "5th Why". (Systemic R/C &amp; CAPA &amp; consider 4 M's)</t>
  </si>
  <si>
    <t>0 - No system  1 - Only "why shipped" addressed   3 - "Why made" also addressed  9 - Clear 5 why established to identify system /business process failure &amp; verification</t>
  </si>
  <si>
    <t>0- No data collection  1- System exists but no evidence of use  3- System exists with evidence of use  9- System will support data crosscheck to suppliers lot date or serial #</t>
  </si>
  <si>
    <t>Abnormal conditions or deviations to processes should be tracked to ensure permanent corrective action in a timely manner.</t>
  </si>
  <si>
    <t>0 - No system    1 - Temporary work instruction   3 - Instruction with training   9 - Process expiration dates and / or Qty established with evidence of closure</t>
  </si>
  <si>
    <t>Customer (Internal and External) Satisfaction</t>
  </si>
  <si>
    <t>Targets should be in alignment with the customers expectations per latest ASE. Quality (PPM), Delivery (On time), Warranty(%).</t>
  </si>
  <si>
    <t>0- No targets  1- Targets exist, but not aligned with customer's expectations  3- Some targets meting customer's expectations  9- All targets meeting customer's expectations</t>
  </si>
  <si>
    <t>0 - No system  1 - Only pas /fail reports upon request  3 -Test criteria and data results available only by request  9 - Test criteria and results issued to customer proactively</t>
  </si>
  <si>
    <t>Applicable fool proof/poka yoke's, fixtures and functional checks should be in place to ensure control of Key/CTQ characteristics.</t>
  </si>
  <si>
    <t>0 - No tracking system   1 - Tracked     3 - Improvement actions are documented    9 - Continuous improvement toward or in alignment with the target is documented</t>
  </si>
  <si>
    <t>0 - No procedure in place   1 - Visual only    3  Inspections include dimensional checks   9 Inspections also include functional checks which verify fit / function for the truck</t>
  </si>
  <si>
    <t>Internal Packaging:</t>
  </si>
  <si>
    <t>Material</t>
  </si>
  <si>
    <t>Are all parts within BOM Off-Tool?</t>
  </si>
  <si>
    <t>Supplier Development</t>
  </si>
  <si>
    <t>Future Requests:</t>
  </si>
  <si>
    <t>Conclusion:</t>
  </si>
  <si>
    <t>General Comments:</t>
  </si>
  <si>
    <t>Does the supplier have good quality performance for similar parts?</t>
  </si>
  <si>
    <t>Is the part application in vehicle clearly understood?</t>
  </si>
  <si>
    <t>Has supplier  produced similar products (material, structure , size)?</t>
  </si>
  <si>
    <t>Are key characteristics, fit up &amp; functional requirements understood?</t>
  </si>
  <si>
    <t>Are copies of all listed specifications available?</t>
  </si>
  <si>
    <t>Are all listed specifications understood and can they be met?</t>
  </si>
  <si>
    <t>Is traceability and / or labeling requirements clear and achievable?</t>
  </si>
  <si>
    <t>Are cosmetic requirements clear?  Able to meet fit and finish spec.?</t>
  </si>
  <si>
    <t>Are copies of all listed material specifications (including cited standards)  available to the supplier and considered achievable?</t>
  </si>
  <si>
    <t>Are all material specifications understood and achievable?</t>
  </si>
  <si>
    <t>Does supplier currently use the material specified in drawing?</t>
  </si>
  <si>
    <t>Are the following elements for castings or forgings clear?</t>
  </si>
  <si>
    <t>Is there dedicated wash equipment / process available?</t>
  </si>
  <si>
    <t>Does supplier have cleanliness test equipment or access to test equipment?</t>
  </si>
  <si>
    <t>Does supplier currently manufacture parts with cleanliness requirements?</t>
  </si>
  <si>
    <t>Is the method to protect part from re-contamination clear?</t>
  </si>
  <si>
    <t>Are functional tests / confirmation methods clear and achievable?</t>
  </si>
  <si>
    <t>Is there as clear plan to conduct validation testing (outside / inside)?</t>
  </si>
  <si>
    <t>Is the make vs. Buy plan clear for all components?</t>
  </si>
  <si>
    <t>Are sub-suppliers assessed and approved for this part?</t>
  </si>
  <si>
    <t>Will the supplier use their current sub-supply base?</t>
  </si>
  <si>
    <t>Does existing equipment / facility have capability to produce the part?</t>
  </si>
  <si>
    <t>Is inspection equipment available to confirm material specifications?</t>
  </si>
  <si>
    <t>Is the quality organization and systems in place across all shifts?</t>
  </si>
  <si>
    <t>Is regulation identification marking clear and achievable?</t>
  </si>
  <si>
    <t>Hardness reading location</t>
  </si>
  <si>
    <t>Test bar location</t>
  </si>
  <si>
    <t>Surface finishing requirement</t>
  </si>
  <si>
    <t>Metallurgic examination location</t>
  </si>
  <si>
    <t>Internal soundness level vs specified location</t>
  </si>
  <si>
    <t>Due date</t>
  </si>
  <si>
    <t>Capacity</t>
  </si>
  <si>
    <t>Application</t>
  </si>
  <si>
    <t>Specification</t>
  </si>
  <si>
    <t>Is corrosion protection clear and achievable? (HC-714 &amp; other)?</t>
  </si>
  <si>
    <t>Are paint performance standards (HCE-145) clear and achievable?</t>
  </si>
  <si>
    <t>Cleanliness</t>
  </si>
  <si>
    <t>Functional</t>
  </si>
  <si>
    <t>Inspection</t>
  </si>
  <si>
    <t>Regulation</t>
  </si>
  <si>
    <t>Packaging 
Refer to Packaging Check Sheet</t>
  </si>
  <si>
    <t>Title block</t>
  </si>
  <si>
    <t>Dimensioning</t>
  </si>
  <si>
    <t xml:space="preserve">Material </t>
  </si>
  <si>
    <t>Soundness level</t>
  </si>
  <si>
    <t>Roto molding</t>
  </si>
  <si>
    <t>Attaching</t>
  </si>
  <si>
    <t>Weld quality</t>
  </si>
  <si>
    <t>Weld classes</t>
  </si>
  <si>
    <t>Oil containers</t>
  </si>
  <si>
    <t>General</t>
  </si>
  <si>
    <t>Functional noise</t>
  </si>
  <si>
    <t>Material specification clear</t>
  </si>
  <si>
    <t>Tolerance specified</t>
  </si>
  <si>
    <t>Tolerancing range may be specified</t>
  </si>
  <si>
    <t>Corrosion / paint performance</t>
  </si>
  <si>
    <t xml:space="preserve">Coating, paint &amp; plastic color </t>
  </si>
  <si>
    <t>Grain requirements to be specified</t>
  </si>
  <si>
    <t>Traceability requirements necessary</t>
  </si>
  <si>
    <t>Part marking requirements</t>
  </si>
  <si>
    <t>Leak free requirements specified</t>
  </si>
  <si>
    <t>Surface and thread protection</t>
  </si>
  <si>
    <t>Labeling</t>
  </si>
  <si>
    <t>K144 specified</t>
  </si>
  <si>
    <t>Surface area and weight specified</t>
  </si>
  <si>
    <t>Painting boundaries specified</t>
  </si>
  <si>
    <t>Geometric dimensioning &amp; tolerance</t>
  </si>
  <si>
    <t>Key characteristics</t>
  </si>
  <si>
    <t>Fit and finish criteria</t>
  </si>
  <si>
    <t>Torque specified</t>
  </si>
  <si>
    <t>Surface finish (smoothness)</t>
  </si>
  <si>
    <t>Paint /coat</t>
  </si>
  <si>
    <t>No-draft zone</t>
  </si>
  <si>
    <t>No-grinding area (grinding direction)</t>
  </si>
  <si>
    <t>Letter size, type, location &amp; part no.</t>
  </si>
  <si>
    <t>Lettering raised or recessed</t>
  </si>
  <si>
    <t>Foundry symbol</t>
  </si>
  <si>
    <t>Heat code / lot traceability</t>
  </si>
  <si>
    <t>Flatness where applicable</t>
  </si>
  <si>
    <t xml:space="preserve">Specifying std. Tolerance for  </t>
  </si>
  <si>
    <t xml:space="preserve">Fillets, corners , drafts, radius </t>
  </si>
  <si>
    <t>Parting line requirements</t>
  </si>
  <si>
    <t xml:space="preserve">Material specification </t>
  </si>
  <si>
    <t xml:space="preserve">Testing method </t>
  </si>
  <si>
    <t>Soundness level vs specified location</t>
  </si>
  <si>
    <t>Process tolerance is 0.5% of dimension</t>
  </si>
  <si>
    <t>Flatness tolerance is 1% of dimension</t>
  </si>
  <si>
    <t>Sink concerns</t>
  </si>
  <si>
    <t>Plastic stress / whitening concerns</t>
  </si>
  <si>
    <t>Material specification</t>
  </si>
  <si>
    <t>Fit to mating parts</t>
  </si>
  <si>
    <t>Insert retention specified</t>
  </si>
  <si>
    <t>Shore</t>
  </si>
  <si>
    <t>Environment / application</t>
  </si>
  <si>
    <t>Specified on drawing</t>
  </si>
  <si>
    <t>Hydraulic containers</t>
  </si>
  <si>
    <t>Roughness</t>
  </si>
  <si>
    <t>Surface porosity</t>
  </si>
  <si>
    <t>Water / dust ingression</t>
  </si>
  <si>
    <t>Pin out and labeling of circuit</t>
  </si>
  <si>
    <t>Reference information:</t>
  </si>
  <si>
    <t>Emission critical parts or containers</t>
  </si>
  <si>
    <t xml:space="preserve">Production functional test </t>
  </si>
  <si>
    <t>To confirm product quality</t>
  </si>
  <si>
    <t>Type</t>
  </si>
  <si>
    <t>Ensure all fluid containers, hoses, valves, etc… have clear requirements</t>
  </si>
  <si>
    <t>Confirm there is a primary, secondary and tertiary datum (4 way - 2 way - 1 way)</t>
  </si>
  <si>
    <t>Ensure complete / correct coverage is clear</t>
  </si>
  <si>
    <t>Missing, appropriate and measurable?</t>
  </si>
  <si>
    <t>Need matrix to show or # called out</t>
  </si>
  <si>
    <t>Consider needs of mating parts</t>
  </si>
  <si>
    <t xml:space="preserve">Mold in information clear </t>
  </si>
  <si>
    <t>Casting surface &amp; welding equipment</t>
  </si>
  <si>
    <t>Pre-machine surface stock &gt;/= 3mm to ensure complete machining</t>
  </si>
  <si>
    <t>To consider high stress area, and casting techniques</t>
  </si>
  <si>
    <t>Ensure accessibility</t>
  </si>
  <si>
    <t>Away from gates &amp; risers</t>
  </si>
  <si>
    <t>Confirm any tolerance requirements on dimensions, notes or title block</t>
  </si>
  <si>
    <t>Are attach points supported (gussets) not stand alone</t>
  </si>
  <si>
    <t>Clips clear thickness of mating parts no looseness or rattle potential</t>
  </si>
  <si>
    <t>Pull / push force or torque requirement</t>
  </si>
  <si>
    <t>Durometer requirement</t>
  </si>
  <si>
    <t>Specify weld nut torque and weld stud push out force</t>
  </si>
  <si>
    <t>All welds identified for type, length &amp; width</t>
  </si>
  <si>
    <t>Class a welds should be required</t>
  </si>
  <si>
    <t>Per casting control document or as specified on drawing</t>
  </si>
  <si>
    <t>Clear on drawing and able to cross check to schematic</t>
  </si>
  <si>
    <t>Include details of test / performance requirements to confirm</t>
  </si>
  <si>
    <t>Function of part or assembly under operating extremes/loaded condition</t>
  </si>
  <si>
    <t>Each component to identify the specified material requirement</t>
  </si>
  <si>
    <t>Paint HCE-145 / hardware per HC-714</t>
  </si>
  <si>
    <t>Per HCE-117/127, HCE-114/128 or HCE-51/148 - other colors may apply</t>
  </si>
  <si>
    <t>Prevention of wrong parts (PWP)</t>
  </si>
  <si>
    <t>Special color code, markings, etc… to prevent manufacturing part mix up required?</t>
  </si>
  <si>
    <t>Refer to SQM CQCD</t>
  </si>
  <si>
    <t>HCE-145 &amp; 148</t>
  </si>
  <si>
    <t>Identification 
(Casting lettering)</t>
  </si>
  <si>
    <t>Specific dimension requirements for casting</t>
  </si>
  <si>
    <t>PERFORMANCE TESTING</t>
  </si>
  <si>
    <t>UL REQUIREMENTS</t>
  </si>
  <si>
    <t>Drawing weld Symbols</t>
  </si>
  <si>
    <t xml:space="preserve">Functional Verification test </t>
  </si>
  <si>
    <t>Coatings</t>
  </si>
  <si>
    <t>Technical Information</t>
  </si>
  <si>
    <t>Comment</t>
  </si>
  <si>
    <t>Reaction plan</t>
  </si>
  <si>
    <t>Supplier Process Audit</t>
  </si>
  <si>
    <t>Is there a written procedure for gravimetric testing?</t>
  </si>
  <si>
    <t>Is there a training program for gravimetric test technicians?</t>
  </si>
  <si>
    <t xml:space="preserve">Are procedure steps followed correctly? </t>
  </si>
  <si>
    <t>Is there a defined schedule for conducting gravimetric testing?</t>
  </si>
  <si>
    <t>Does the supplier have data to justify the frequency of gravimetric testing?</t>
  </si>
  <si>
    <t>Are gravimetric test results recorded?</t>
  </si>
  <si>
    <t>Do the gravimetric test results conform to specification requirements, both drawing spec and Q702 default?</t>
  </si>
  <si>
    <t>Is there a reaction plan when gravimetric test results are outside specification?</t>
  </si>
  <si>
    <t>Does the supplier have information to justify the frequency of wash and filter changes?</t>
  </si>
  <si>
    <t>Is component washing process defined / standardized (racking, psi, temp., time, etc…)?</t>
  </si>
  <si>
    <t>Is lighting adequate for operator to review parts / process?</t>
  </si>
  <si>
    <t>Is there a written procedure for oil testing?</t>
  </si>
  <si>
    <t>Does the supplier have data to justify the frequency of oil cleanliness testing?</t>
  </si>
  <si>
    <t>Are test results recorded?</t>
  </si>
  <si>
    <t>Does the cleanliness of the test stand reservoir oil meet requirements set out in K158/drawing/Q702?</t>
  </si>
  <si>
    <t>Is there a reaction plan when oil test results are outside specification?</t>
  </si>
  <si>
    <t xml:space="preserve">Product is protected from contamination and damage. </t>
  </si>
  <si>
    <t xml:space="preserve">Storage rack is clean and well organized. </t>
  </si>
  <si>
    <t xml:space="preserve">Storage rack clearly identified for product location. </t>
  </si>
  <si>
    <t xml:space="preserve">Containers in staging area clean and well organized.  </t>
  </si>
  <si>
    <t xml:space="preserve">Product is protected from contamination to point of use. </t>
  </si>
  <si>
    <t xml:space="preserve">Product is washed immediately prior to assy, or stored in sealed containers between wash and assy. </t>
  </si>
  <si>
    <t>Is there an operator training program for process cleanliness requirements and tracking of certified operators?</t>
  </si>
  <si>
    <t>Product handling during assembly / manufacturing is free of contamination (incl. equipment, clothes, gloves).</t>
  </si>
  <si>
    <t xml:space="preserve">Assy work benches, tooling and area is clean are well maintained with defined work instructions to reflect this. </t>
  </si>
  <si>
    <t xml:space="preserve">Lubrication fluids required for assembly purposes are clean and stored in clean condition. </t>
  </si>
  <si>
    <t>All 'open points' of part or assembled are protected by sealing plugs, or properly bagged.</t>
  </si>
  <si>
    <t>Sealing plugs used are a good fit and not easily knocked off during shipment and storage.</t>
  </si>
  <si>
    <t>Score</t>
  </si>
  <si>
    <t>Gravimetric Testing:</t>
  </si>
  <si>
    <t>Parts Washer Fluids:</t>
  </si>
  <si>
    <t>Test Stand Oil:</t>
  </si>
  <si>
    <t>Rust Preventative Oil: (only applies to rust preventative oil that will be exposed to truck hydraulic system)</t>
  </si>
  <si>
    <t>Is the cleanliness of rust preventative oil monitored?</t>
  </si>
  <si>
    <t>Test Method</t>
  </si>
  <si>
    <t>Plant Environment / Product Cleanliness:</t>
  </si>
  <si>
    <t>Cleanliness of component storage: (Contamination= particle/corrosion/moisture)</t>
  </si>
  <si>
    <t>Cleanliness of product point of use (assembly/finish manufacturing area).</t>
  </si>
  <si>
    <t>Cleanliness of end product. (handling and storage)</t>
  </si>
  <si>
    <t>Supplier Location</t>
  </si>
  <si>
    <t>Supplier Name</t>
  </si>
  <si>
    <t>_____% Non - Conforming O/P _____% Non - Conforming ISIR</t>
  </si>
  <si>
    <t>Result</t>
  </si>
  <si>
    <t>Plastics</t>
  </si>
  <si>
    <t>Oil tight welds specified on drawing</t>
  </si>
  <si>
    <t>Item</t>
  </si>
  <si>
    <t>Production tooling is approved at supplier.</t>
  </si>
  <si>
    <t>Some items not complete.  Follow-up required.  No high risk.</t>
  </si>
  <si>
    <t>Tooling not ready or approved. Latest ECN not implemented. Outlook poor / unknown</t>
  </si>
  <si>
    <t>All items are rated Green. Go for production launch</t>
  </si>
  <si>
    <t>Equipment not complete. Trials not run.  Capacity unclear.</t>
  </si>
  <si>
    <t>Boundary samples are only applicable for those items that can not be easily quantified and should have been established (signed) prior to SOP.</t>
  </si>
  <si>
    <t>Ensure operators are not sitting suspect parts / components in process awaiting disposition</t>
  </si>
  <si>
    <t>Confirm / obtain copy of procedure and confirm it is being utilized.</t>
  </si>
  <si>
    <t xml:space="preserve">Work in process parts should be easily identified with a part number or label. </t>
  </si>
  <si>
    <t xml:space="preserve">The process should be laid out so as to minimize the potential for damaging or contaminating parts. </t>
  </si>
  <si>
    <t xml:space="preserve">Are work areas defined (e.g. painted lines) and clean.  Is there a place for everything and everything in its place?  </t>
  </si>
  <si>
    <t xml:space="preserve">Where possible, operator traceability should be available, in particular for key processes.   </t>
  </si>
  <si>
    <t xml:space="preserve">Confirm parts are checked per the Control Plan, using method, equipment and frequency specified. </t>
  </si>
  <si>
    <t xml:space="preserve">Each process tact time / operator usage is similar and no parts build up between operations. </t>
  </si>
  <si>
    <t>Confirm max WIP is established.</t>
  </si>
  <si>
    <t>There are various ISO methods of gravimetric testing.  Method used by supplier or external test agency should conform to K146 or ISO standards</t>
  </si>
  <si>
    <t>Test procedure should be controlled, current and reflect fully the complete test procedures</t>
  </si>
  <si>
    <t>If possible review actual test being conducted, or have actual operator describe and compare against procedures</t>
  </si>
  <si>
    <t>The suppliers procedure should define a schedule for gravimetric tests</t>
  </si>
  <si>
    <t>The supplier's test schedule should be consistent with the level of control they have, and based on history of recorded results</t>
  </si>
  <si>
    <t>Test results recorded and stored and available for review</t>
  </si>
  <si>
    <t>Reaction plan must cover correction of root cause of contamination,  and include containment of recently manufactured components.</t>
  </si>
  <si>
    <t>Supplier should have historical data to justify frequency of wash and filter change.  Guideline is, wash cleanliness should be less than 3mg/100ml</t>
  </si>
  <si>
    <t>If possible review actual test being conducted, or have operator describe test,  and compare against procedures</t>
  </si>
  <si>
    <t>The suppliers procedure should define a schedule for oil tests</t>
  </si>
  <si>
    <t>Test results recorded, stored and available for review</t>
  </si>
  <si>
    <t>K158 notes that test oil must be 2 ISO codes cleaner than assembly drawing requirement, or Q702 table 1a default.</t>
  </si>
  <si>
    <t>Supplier should have means of knowing cleanliness levels of rust preventative oil</t>
  </si>
  <si>
    <t xml:space="preserve">Rust preventative oil cleanliness levels should be in line with test oil cleanliness requirements. </t>
  </si>
  <si>
    <t>Check for loose contamination in storage area that could cause part contamination</t>
  </si>
  <si>
    <t>Parts should be always be stored in designated clean storage areas.</t>
  </si>
  <si>
    <t>Check bottom of containers for contamination</t>
  </si>
  <si>
    <t xml:space="preserve">Product should be sealed or covered as required </t>
  </si>
  <si>
    <t>Correct handling procedures should be used to prevent contamination</t>
  </si>
  <si>
    <t>Preference to have stainless steel work benches, which should be routinely wiped clean by operators, with appropriate work instructions</t>
  </si>
  <si>
    <t>Applies to any grease or oil used for assembly purposes.  Lubrication containers should be sealed when not in use</t>
  </si>
  <si>
    <t>Verify that packaging protection is suitable</t>
  </si>
  <si>
    <t>Every opening of every hydraulic part or assembly must be sealed</t>
  </si>
  <si>
    <t>Sealing plugs must be good fit, preference to have threaded plugs for female thread openings</t>
  </si>
  <si>
    <t>Sealing plugs and bags must be clean and stored in clean and sealed container</t>
  </si>
  <si>
    <t>Completed product validation should include applicable reliability, durability or regulatory requirements i.e.... UL, EU, etc...</t>
  </si>
  <si>
    <t>Equipment with "key" variable outputs (torque, vibration/leak/hypot test…) should have alarms to indicate out of range conditions.</t>
  </si>
  <si>
    <t>0 - No lot traceability  1 - Production traceable to production week or month   3 - Production traceable to a given day or shift  9 - Production traceable to a shift &amp; operator</t>
  </si>
  <si>
    <t>0 - No inspections performed   1 - Visual only    3  Inspections include dimensional checks   9 Inspections also include functional checks which verify fit / function for the truck</t>
  </si>
  <si>
    <t>Question</t>
  </si>
  <si>
    <t>Trip Report</t>
  </si>
  <si>
    <t>Visit Date</t>
  </si>
  <si>
    <t>Visit Purpose</t>
  </si>
  <si>
    <t>Refer to HC-704</t>
  </si>
  <si>
    <t>Refer to ES-1203</t>
  </si>
  <si>
    <t>Refer to HC-704 for definition of weld classes</t>
  </si>
  <si>
    <t>Review HCE-112 for temperature critical (-60 to 270f) cable</t>
  </si>
  <si>
    <t>Located at</t>
  </si>
  <si>
    <t>Background for visit / agenda:</t>
  </si>
  <si>
    <t>Lighting should be adequate to assess parts and identify contamination</t>
  </si>
  <si>
    <t>Lighting should be adequate to assess parts and identify contamination as well as be adequate to stimulate a clean working environment.</t>
  </si>
  <si>
    <t>Technical Assessment</t>
  </si>
  <si>
    <t>Technical review</t>
  </si>
  <si>
    <t>Site Quality Assessment</t>
  </si>
  <si>
    <t>Circulation</t>
  </si>
  <si>
    <t>Sheet</t>
  </si>
  <si>
    <t>What to write</t>
  </si>
  <si>
    <t>Header</t>
  </si>
  <si>
    <t>Information about date, supplier, etc</t>
  </si>
  <si>
    <t>Visit purpose</t>
  </si>
  <si>
    <t>Attendees at supplier</t>
  </si>
  <si>
    <t>Background visit /agenda</t>
  </si>
  <si>
    <t>Describe the reason for visiting (in more detail than visit purpose) and list the agenda in bullet points</t>
  </si>
  <si>
    <t>General comments</t>
  </si>
  <si>
    <t>General information about the company, cooperation, location, etc etc</t>
  </si>
  <si>
    <t>Conclusion</t>
  </si>
  <si>
    <t>Future requests</t>
  </si>
  <si>
    <t>Action list</t>
  </si>
  <si>
    <t>Item #</t>
  </si>
  <si>
    <t>Give each action a number or subnumber for easy reference</t>
  </si>
  <si>
    <t>Detailed problem description</t>
  </si>
  <si>
    <t>Owner</t>
  </si>
  <si>
    <t>Describe a SMART action to resolve the problem</t>
  </si>
  <si>
    <t>Status</t>
  </si>
  <si>
    <t>Status of Corrective action plan (refer to guide above)</t>
  </si>
  <si>
    <t>Rank</t>
  </si>
  <si>
    <t>Severity of problem (refer to guide above)</t>
  </si>
  <si>
    <t>List any comments relating to each score</t>
  </si>
  <si>
    <t>Readiness &amp; HVPT</t>
  </si>
  <si>
    <t>Score each item based on it's status refer to colour guide above and to the right for each item</t>
  </si>
  <si>
    <t>SOP Outlook</t>
  </si>
  <si>
    <t>Scored automatically by sheet based on entered scores. Add a comment below on due dates, and outlook based on actions to be taken</t>
  </si>
  <si>
    <t>Final result</t>
  </si>
  <si>
    <t xml:space="preserve">Score each item 9,3,1,0  or n/a based on the guide on top of the sheet. </t>
  </si>
  <si>
    <t>In case of non-conforming scores (must score 9 on applicable items) define a SMART reaction plan. Also list this in the action list</t>
  </si>
  <si>
    <t>Judge, based on experience whether the reaction plan is acceptable (Green or Red)</t>
  </si>
  <si>
    <t>Drawing review</t>
  </si>
  <si>
    <t>Packaging</t>
  </si>
  <si>
    <t>Packaging type</t>
  </si>
  <si>
    <t>Have the supplier fill this in</t>
  </si>
  <si>
    <t>Method of Securing Load</t>
  </si>
  <si>
    <t>Pallet</t>
  </si>
  <si>
    <t>Unit Load Data</t>
  </si>
  <si>
    <t>Method For Confirming Package Durability</t>
  </si>
  <si>
    <t>Test Method Used for Packaging Confirmation</t>
  </si>
  <si>
    <t>Container Data</t>
  </si>
  <si>
    <t>Quality Protection With Packaging Design</t>
  </si>
  <si>
    <t>Describe method of transport</t>
  </si>
  <si>
    <t>Describe how the packaging adequatly protects the load</t>
  </si>
  <si>
    <t xml:space="preserve">Describe physical dimensions of packaging </t>
  </si>
  <si>
    <t>Describe how the load is secured</t>
  </si>
  <si>
    <t>Describe how the packaging is tested to meet expectation</t>
  </si>
  <si>
    <t>Describe how components inside the main packaging is packed</t>
  </si>
  <si>
    <t>Describe pallet dimensions</t>
  </si>
  <si>
    <t>Describe unit dimensions</t>
  </si>
  <si>
    <t>Ensure pictures are included</t>
  </si>
  <si>
    <t>List any visits that should be planned or special actions that need to be taken, or special assistance required</t>
  </si>
  <si>
    <t>Ensure to make a conclusion on all items listed in the agenda, with the judgement and decision reached on each point clearly described</t>
  </si>
  <si>
    <t xml:space="preserve">Describe the issue that requires action and the consequence of no action taken </t>
  </si>
  <si>
    <t>Provide a clear and realistic due date that has been agreed with the supplier, or list as ongoing</t>
  </si>
  <si>
    <t xml:space="preserve">Score how well a certain item is defined or described at a supplier (documented) score each item 9,3,1,0  or n/a based on the guide on top of the sheet. </t>
  </si>
  <si>
    <t xml:space="preserve">Score how well a certain item is executed or implemented at a supplier (are they actually following the defined processes). Score each item 9,3,1,0  or n/a based on the guide on top of the sheet. </t>
  </si>
  <si>
    <t>Current status</t>
  </si>
  <si>
    <t>Scored automatically by sheet based on entered scores.</t>
  </si>
  <si>
    <t>Provide a clear and realistic due date that has been agreed with the supplier.</t>
  </si>
  <si>
    <t>Fill in, based on experience and actions to be taken whether the supplier will be ready for SOP.</t>
  </si>
  <si>
    <t>When to create an action</t>
  </si>
  <si>
    <t>Based on experience or audit result create an action when without an action quality is not ensured at a supplier</t>
  </si>
  <si>
    <t>Printing</t>
  </si>
  <si>
    <t>Use Scaling "Fit all Columns on One Page" for correct printing to A4 or A3</t>
  </si>
  <si>
    <t>Headers</t>
  </si>
  <si>
    <t>Headers on most sheets will be partially filled in by the data entered on sheet "Trip Report"</t>
  </si>
  <si>
    <t>Quality System Assessment</t>
  </si>
  <si>
    <t>Notes Section</t>
  </si>
  <si>
    <t>Injection Molding</t>
  </si>
  <si>
    <t xml:space="preserve">Supplier has a list of new/changed components to be developed? </t>
  </si>
  <si>
    <t>Parts Audited</t>
  </si>
  <si>
    <t>Is process set up to control CTQ &amp; Delta K characteristics/features?</t>
  </si>
  <si>
    <t>Does the supplier have a completed Process Flow Chart?</t>
  </si>
  <si>
    <t>Do "Fool Proofs" have master samples for equipment confirmation?</t>
  </si>
  <si>
    <t>Are process operation instructions complete and available for use?</t>
  </si>
  <si>
    <t>Is there a clear part change over and/or setup procedure in place?</t>
  </si>
  <si>
    <t>Is all assembly equipment in place and complete?</t>
  </si>
  <si>
    <t xml:space="preserve">Does supplier have PO and is routing instruction received? </t>
  </si>
  <si>
    <t>Can the supplier meet the required capacity of _______/month?</t>
  </si>
  <si>
    <t>Is packaging complete and does it adequately protect the part?</t>
  </si>
  <si>
    <t>Is there a problem follow-up list from trial runs?  Check status.</t>
  </si>
  <si>
    <t>Overall Score</t>
  </si>
  <si>
    <t>Are UL / EUR / CARB / EPA specifications clear and achievable with quoted process and materials?</t>
  </si>
  <si>
    <t>Will a DFMEA be prepared?</t>
  </si>
  <si>
    <t>Does the supplier evaluate the process and product with an FMEA?</t>
  </si>
  <si>
    <t>Does supplier have experience to conduct SPC (Ppk, Gage R&amp;R…)?</t>
  </si>
  <si>
    <t>Commercial name specified, clear understanding of UL requirements</t>
  </si>
  <si>
    <t>Specified as leak free with pressure test (ex: 30KPa pressure)</t>
  </si>
  <si>
    <t>Leak spec. To be validated to meet des. Requirements - 10CC decay = no leak?</t>
  </si>
  <si>
    <t>UL material rating specified</t>
  </si>
  <si>
    <t xml:space="preserve">UL identification marking </t>
  </si>
  <si>
    <t>Development test requirements and Operating conditions (e.g. Load, Number of cycles, pressure range, Temperature range) noted on Assembly drawing.</t>
  </si>
  <si>
    <t>Weld symbols per ISO 2553</t>
  </si>
  <si>
    <t>Class A, B &amp; C welds specified</t>
  </si>
  <si>
    <t>Chemical resistance, temperature resistance, etc. Risk in area of use</t>
  </si>
  <si>
    <t>Flash / deburring requirements</t>
  </si>
  <si>
    <t>Surfaces and threads are protected to product needs (paint, rust, etc.)</t>
  </si>
  <si>
    <t>Parts list / BOM clear</t>
  </si>
  <si>
    <t xml:space="preserve">Reference HCE-151 for zone cross check to part use </t>
  </si>
  <si>
    <t>Confirm torque requirements are clear (Loctite?) Ref. ES-1107 / HC-712</t>
  </si>
  <si>
    <t>Metallographic examination location</t>
  </si>
  <si>
    <t>Refer to ASTM E186 / E280, CQCD and HC-49 (example)</t>
  </si>
  <si>
    <t>HC-704 , arc-welding quality</t>
  </si>
  <si>
    <t>HCE-112 electrical cable (GXL)</t>
  </si>
  <si>
    <t>HCE-130 electrical cable (TXL)</t>
  </si>
  <si>
    <t>Max decibel, vibration, frequency, etc…</t>
  </si>
  <si>
    <t>Each material specified with the required UL rate (i.e. UL 94 V-0)</t>
  </si>
  <si>
    <t>Electric motors, axles, pumps, etc. Definition and confirmation method</t>
  </si>
  <si>
    <t>Note: UL designation may be required if conducting current or When in a high heat area (under hood) REF. UL 585.</t>
  </si>
  <si>
    <t>Reference K210 for vendor name requirements (not visible unless UL / other.)</t>
  </si>
  <si>
    <t>0 - No drawing Review    1 - Drawing review but no Check list    3 - Done internally with checklist    9 - Confirmed with customer</t>
  </si>
  <si>
    <t>0 - No CTQ's tracked 1 - Some CTQ's, but not capable or 100% inspected 3 - CTQ system, but not all capable or 100% inspected  9- CTQ system, and all are capable or 100% inspected</t>
  </si>
  <si>
    <t>Each requirement is to be scored based on how well it is "defined" in a procedure and how well it is "executed".</t>
  </si>
  <si>
    <t>Questions identified with black background are weighted higher and considered Key requirements (2+ Points).</t>
  </si>
  <si>
    <t>Definition accounts for 40% of the overall score and Execution accounts for 60% of the overall score.</t>
  </si>
  <si>
    <t>Note: Low scores are defined as scores less than 3.</t>
  </si>
  <si>
    <t>70%-79% &amp; no zero's on Key requirements = Restricted from additional sourcing until effective improvement plan is implemented</t>
  </si>
  <si>
    <t>First piece inspection in place to authorize shift process setup and process audits in place to ensure compliance to requirements.</t>
  </si>
  <si>
    <t>&gt; = 80% &amp; no scores &lt; 3 on key requirements Approved to Source. Low scores on high value questions have agreed improvement plan</t>
  </si>
  <si>
    <t>Supplier Auditor</t>
  </si>
  <si>
    <t>Cannot meet parts receipt date requirements without hand building or special rework.</t>
  </si>
  <si>
    <t>C/A agreed to and easily implemented.</t>
  </si>
  <si>
    <t>Corrective Action (C/A) Feasibility</t>
  </si>
  <si>
    <t>Part #</t>
  </si>
  <si>
    <t>0 - No poka yoke's in place   1 - Informal &amp; inconsistent   3 - Poka yoke in place, but not validated regularly   9 - Poka yoke in place &amp; validated regularly</t>
  </si>
  <si>
    <t>Draft Angle + Tolerance for Weld Surfaces</t>
  </si>
  <si>
    <t>Approved Vendor Per K102</t>
  </si>
  <si>
    <t>Cannot change without ECN Approval from Design</t>
  </si>
  <si>
    <t>Tolerancing should be from datum's</t>
  </si>
  <si>
    <t>Datum's scheme clear</t>
  </si>
  <si>
    <t>Datum's from machined surfaces</t>
  </si>
  <si>
    <t>Specify location of UL marking on part or container/packaging</t>
  </si>
  <si>
    <t>Wire Exposure at connectors (flexibility / protection)</t>
  </si>
  <si>
    <t>CBDC, WPDC, Masate = 25min / 75 Max &amp; BTDC = 25 min / 50 max</t>
  </si>
  <si>
    <t>0 - No process  1 - Process in place but not formal  3 - Formalized but not followed consistently  9 - Formalized and evidence indicates 100% conformance</t>
  </si>
  <si>
    <t>Methods should be in place to ensure final product is labeled correctly.  Confirm mislabeling rejections identified in last 6 months.</t>
  </si>
  <si>
    <t>0 - No process  1 - Informal/Inconsistent  3 - Communicate to customer only  9 - Process in place to facilitate communication from suppliers and to customers</t>
  </si>
  <si>
    <t>A system to manage changes with suppliers. (Process Change or Engineering Change system)</t>
  </si>
  <si>
    <t>0 - No system exits  1 - Basic Spreadsheet  3 - Organized process such as  7-D, 8-D, DMAIC exists  9 - Centralized list of records is maintained for team follow-up</t>
  </si>
  <si>
    <t>Supplied part corrective action system active and up-to-date to ensure corrective action is effective and will prevent recurrence.</t>
  </si>
  <si>
    <t xml:space="preserve">0 - No system exits  1 - Thru email/verbal   3 - Basic Spreadsheet  9 - Parts are identified as part of inventory receipt/management system </t>
  </si>
  <si>
    <t>Active and up-to-date system used to identify parts requiring inspection or containment prior to being released to inventory</t>
  </si>
  <si>
    <t>0 - No approve date, not in CP &amp; reject with out corrective action  1 - Two of the three  3 - One of three  9 - All three covered</t>
  </si>
  <si>
    <t>Incoming Supplied Parts Management (Top 4 Components)</t>
  </si>
  <si>
    <t>0 - Disorganized, not clean, no 5S in place  1 - Semi organized, semi clean, no 5S system  3 - 5S system, mostly organized &amp; clean  9 - 5S fully implemented &amp; followed</t>
  </si>
  <si>
    <t>0 - Not monitored  1 - Tracked informally/decentralized  3 - Tracked and prioritized with P.M. plan  9 - PM plan in place with evidence of improvement actions taken</t>
  </si>
  <si>
    <t>Monitors equipment/tool downtime and efficiency. Preventive maintenance &amp;  improvement plan for equipment, tooling and fixtures is clear.</t>
  </si>
  <si>
    <t>0 - Less than 40%  1 - From 40% to 60%  3 - From 61% to 99%  9 - 100%</t>
  </si>
  <si>
    <t># of CA updated on FMEA</t>
  </si>
  <si>
    <t xml:space="preserve"># of CAR's need to update FMEA </t>
  </si>
  <si>
    <t># of CA updated on CP</t>
  </si>
  <si>
    <t xml:space="preserve"># of CAR's need to update CP </t>
  </si>
  <si>
    <t>0 - None effective  1 - Only one is effective  3 - Two are effective  9 - All are effective</t>
  </si>
  <si>
    <t>List latest corrective actions and evaluate effectiveness: (does it address why shipped and why made?)</t>
  </si>
  <si>
    <t>Confirm repair / rework parts follow standard process requirements (cannot by pass function testing or confirmation items)</t>
  </si>
  <si>
    <t>0 - Less than 50% certified  1 - From 50% to 75% certified  3 - From 75% to 99% certified  9 = 100%</t>
  </si>
  <si>
    <t>Confirm gages, tools, test equipment, etc… are up to date with certification (clearly labeled with certification date)</t>
  </si>
  <si>
    <t>The remaining CTQ's are properly controlled and /or inspected during the process? (As specified in Dwg's, PRD's, specs, etc…)</t>
  </si>
  <si>
    <t>0 -No CTQ's tracked  1 -Some CTQ's but not capable or 100% inspected  3 -All CTQ's checked but not all capable or 100% inspected  9-All CTQ's checked &amp; capable or 100% inspected</t>
  </si>
  <si>
    <t>Key characteristics should be identified &amp; capable to 1.33 CPk or be checked 100% prior to shipping.</t>
  </si>
  <si>
    <t>0 - None certified  1 - Only one certified  3 - Two or Three certified  9 - All certified and records are up to date and easily accessible</t>
  </si>
  <si>
    <t>Operator is certified at the current working station (Crosscheck training matrix)</t>
  </si>
  <si>
    <t>0 - Less than 50%  1 - From 50% to 75%  3 - From 75% to 99%  9 = 100%</t>
  </si>
  <si>
    <t># of steps not following CP</t>
  </si>
  <si>
    <t># of Process steps in CP or Audited</t>
  </si>
  <si>
    <t>0 - No Instructions   1 - Written only/Not up to date   3 - Also includes Pictorial &amp; SOE    9- Also includes key / CTQ &amp; Safety information and up to date</t>
  </si>
  <si>
    <t>All production and temporary work instructions should be updated, clear, easy to follow, easily accessible, cover CTQ's</t>
  </si>
  <si>
    <t>A system to manage changes with customers. (Process Change or Engineering Change system)</t>
  </si>
  <si>
    <t>0 - Not to the latest revision  9 - Drawing to the latest revision</t>
  </si>
  <si>
    <t>Drawing: Latest Revision available</t>
  </si>
  <si>
    <t>Production Process Control</t>
  </si>
  <si>
    <t>Available points</t>
  </si>
  <si>
    <t>Significant Improvement Req'd</t>
  </si>
  <si>
    <t>High Volume Production Trial</t>
  </si>
  <si>
    <t>Commodity</t>
  </si>
  <si>
    <t xml:space="preserve">Supplier Auditor                 </t>
  </si>
  <si>
    <t>Supplier correctly planning APQP requirements for project</t>
  </si>
  <si>
    <t>Supplier planning APQP requirements for project with improvements needed</t>
  </si>
  <si>
    <t>Supplier not correctly planning APQP requirements for project</t>
  </si>
  <si>
    <t>Supplier should have a documented washing procedure.</t>
  </si>
  <si>
    <t>Pass</t>
  </si>
  <si>
    <t>Fail</t>
  </si>
  <si>
    <t>Sealing plugs and bags are stored in locations free from contamination.</t>
  </si>
  <si>
    <t>Applicable Exec Points</t>
  </si>
  <si>
    <t>Process Score</t>
  </si>
  <si>
    <t>HCE Specs: Latest revisions available</t>
  </si>
  <si>
    <t>0 - No process  1 - Informal/Inconsistent  3 - Communicate to customer only  9 - Process in place to facilitate communication from customers and to internal departments</t>
  </si>
  <si>
    <t>5a</t>
  </si>
  <si>
    <t>5b</t>
  </si>
  <si>
    <t>6a</t>
  </si>
  <si>
    <t>0 - No poka yoke's in place  1 - Informal &amp; inconsistent  3 - Poka yoke in place, but not validated regularly  9 - Poka yoke in place &amp; validated regularly</t>
  </si>
  <si>
    <t>0 - No inspections performed  1 - Visual only  3 - Inspections include dimensional checks  9 - Inspections also include functional checks which verify fit / function for the truck</t>
  </si>
  <si>
    <t>11a</t>
  </si>
  <si>
    <t>12a</t>
  </si>
  <si>
    <t>12b</t>
  </si>
  <si>
    <t>12c</t>
  </si>
  <si>
    <t>12d</t>
  </si>
  <si>
    <t>15a</t>
  </si>
  <si>
    <t>15b</t>
  </si>
  <si>
    <t>15c</t>
  </si>
  <si>
    <t>15d</t>
  </si>
  <si>
    <t>19a</t>
  </si>
  <si>
    <t xml:space="preserve">Design or process incomplete / </t>
  </si>
  <si>
    <t xml:space="preserve">Can meet launch date with no design revisions or major process improvements / </t>
  </si>
  <si>
    <t>15e</t>
  </si>
  <si>
    <t>15f</t>
  </si>
  <si>
    <t>Not applicable</t>
  </si>
  <si>
    <t>C/A not agreed or difficult to implement.</t>
  </si>
  <si>
    <t>Part Readiness &amp; HVPT Assessment</t>
  </si>
  <si>
    <t>Cleanliness Assessment</t>
  </si>
  <si>
    <t>Follow-up list</t>
  </si>
  <si>
    <t>appl</t>
  </si>
  <si>
    <t>avail</t>
  </si>
  <si>
    <t>Supplier quality performance should be measured against a target which supports the concept of continuous improvement.</t>
  </si>
  <si>
    <t>A  system in place to manage changes with suppliers and customers. (Process Change  or Engineering Change system).</t>
  </si>
  <si>
    <t>Supplier should have a system to identify parts requiring inspection or containment prior to be used in production.</t>
  </si>
  <si>
    <t>Pre-HVPT, HVPT trails and Production runs must report both acceptable and non-conforming product to prove capacity and quality requirements can be met.</t>
  </si>
  <si>
    <t>Project schedule should cover 1. Sourcing 2. Program Definition 3.Product Design 4. Process Design 5. DV &amp; PV 6. Revision / CAPA.</t>
  </si>
  <si>
    <t>5S rules should be applied throughout the production process.  SORT - STRAIGHTEN - SHINE - STANDARDIZE - SUSTAIN.</t>
  </si>
  <si>
    <t>List the applicable environmental regulation(s) or requirement(s).</t>
  </si>
  <si>
    <t>Part data retention is in line with part or system complexity (bracket vs. valve or display).</t>
  </si>
  <si>
    <t>A process should be in place to manage the receipt and response to warranty claims even if no fault is found per the MSA.</t>
  </si>
  <si>
    <t>An organization structure and process should be in place to register and respond to non-conformance reports from the customer for Warranty and Quality.</t>
  </si>
  <si>
    <t>24a</t>
  </si>
  <si>
    <t>Author</t>
  </si>
  <si>
    <t>Gravimetric test equipment and procedures should be consistent with K146 or equivalent ISO standard?</t>
  </si>
  <si>
    <t>Is there a defined schedule for conducting oil cleanliness testing.?</t>
  </si>
  <si>
    <t>Containers are free from contamination.</t>
  </si>
  <si>
    <t>70%-79% &amp; no 0-1 scores:  Restricted from additional sourcing until effective improvement plan is implemented</t>
  </si>
  <si>
    <t>&gt;= 80% &amp; no scores &lt; 3. Approved to Source. Low scores (3) have agreed improvement plan</t>
  </si>
  <si>
    <t>&lt; 70% is recommended Not to source without an agreed improvement plan</t>
  </si>
  <si>
    <t>Question(s) passed</t>
  </si>
  <si>
    <t>#</t>
  </si>
  <si>
    <t>Assessment Score</t>
  </si>
  <si>
    <t>Cleanliness Score</t>
  </si>
  <si>
    <t xml:space="preserve">Rank A = Any problem that may make the product incapable of being used in Hyster-Yale Group's manufacturing process and/or will interrupt production operations.
Rank B = Any problem that may require rework by the supplier, or Hyster-Yale Group, of the supplied product or to the finished product before being used in the manufacturing process or before being shipped to the customer.
Rank C = Any problem that most likely will not impact final customer satisfaction and can be improved for future shipments. </t>
  </si>
  <si>
    <t>&lt; 70% is recommended Not to source without an agreed improvement plan between Hyster-Yale Group Procurement / SQE and the Supplier.</t>
  </si>
  <si>
    <t>Do all materials meet applicable Hyster-Yale Group or UL requirements?</t>
  </si>
  <si>
    <t>Supplier should be able to meet EAR's with spare capacity for Hyster-Yale Group fluctuations.  Supplier should provide a detailed study confirming this.</t>
  </si>
  <si>
    <t>Confirm that supplier knows the actual or default values for the Hyster-Yale Group product and that test results comply with these requirements</t>
  </si>
  <si>
    <t>Is cleanliness of rust preventative oil consistent with Hyster-Yale Group part cleanliness requirements?</t>
  </si>
  <si>
    <t xml:space="preserve">Packaging provides protection from damage and contamination during storage and shipment to Hyster-Yale Group. </t>
  </si>
  <si>
    <t>This document has been provided as a tool to help ensure each drawing, being quoted, has been thoroughly reviewed by the supplier and to confirm that the quoted process can meet Design / Quality expectations.  Suppliers are requested to confirm each of the below areas and record ability to satisfy the item stated as it has been quoted. 
Please review carefully, fill out completely and discuss any questions or concerns with your Hyster-Yale Group contact.</t>
  </si>
  <si>
    <t>Has supplier provided a study of their capacity which confirms their ability to produce all Hyster-Yale Group parts in production?</t>
  </si>
  <si>
    <t>Hyster-Yale Group CONCLUSION: (Highlight C/A Feasibility Red Concerns)</t>
  </si>
  <si>
    <t>Hyster-Yale Group hydraulic cleanliness standard K144; method for specifying cleanliness</t>
  </si>
  <si>
    <t>Hyster-Yale Group Comments / Feedback</t>
  </si>
  <si>
    <t>All relevant Hyster-Yale Group employees that need to be copied</t>
  </si>
  <si>
    <t>List relevant problem owners (either at supplier or at Hyster-Yale Group)</t>
  </si>
  <si>
    <t>Hyster-Yale Group Outlook</t>
  </si>
  <si>
    <t>Together with the supplier go through each relevant drawing and judge the completeness, clarity and correctness of the drawing to ensure the requirements are fully understood with the supplier. If this is not the case, raise this with Engineering at Hyster-Yale Group.</t>
  </si>
  <si>
    <t>Hyster-Yale Group provides feedback on proposed packaging</t>
  </si>
  <si>
    <t>HYG Auditor</t>
  </si>
  <si>
    <t>HYG Project</t>
  </si>
  <si>
    <t>HYG Attendees</t>
  </si>
  <si>
    <t>Are Supplier/HYG contacts clear ? (QE, Purchasing, PC, Eng. )</t>
  </si>
  <si>
    <t>Process Audit Requirements Guide</t>
  </si>
  <si>
    <t>Question / Item</t>
  </si>
  <si>
    <t>What is required</t>
  </si>
  <si>
    <t>Add the name of your Company</t>
  </si>
  <si>
    <t>Add the location of your company were the affected part is Manufactured</t>
  </si>
  <si>
    <t>Part number audited</t>
  </si>
  <si>
    <t>Auditor</t>
  </si>
  <si>
    <t>Name of person completing Process Audit</t>
  </si>
  <si>
    <t>Date the Process Audit is being conducted</t>
  </si>
  <si>
    <t xml:space="preserve"> Please submit an example of your production work instructions for this part clearly showing that they are revision controlled, identify CTQ's (Critical to Quality Features) etc. </t>
  </si>
  <si>
    <t>Does your production process for this part clearly control all CTQ's (Critical to Quality Features). Please provide examples of how these are controlled, Poke Yoke, inspection etc. and if a control plan is available please provide a copy. Please also log the number of process steps in your control plan and the number steps in your control plan that are not being followed.</t>
  </si>
  <si>
    <t>Are all operators involved in processing this part trained and certified. Please attach a copy of your training matrix showing the status of these operators. Please also record for 4 operators the workstation within the process they work at, their operator number, and confirmation they are trained.</t>
  </si>
  <si>
    <t>7 &amp; 8</t>
  </si>
  <si>
    <t>Are all CTQ's (Critical to Quality Features) identified and documented? Please provide evidence to show how your have identified CTQ's and how you are measuring and controlling them.</t>
  </si>
  <si>
    <t>Are all the gauges, tools and test equipment used to manufacture this part certified / calibrated, have a unique reference number and logged on calibration database? Please provide documentation for 3 examples.</t>
  </si>
  <si>
    <t>How do you manage reworked parts? Please provide detail for your process to manage rework parts and ensure all CTQ's (Critical to Quality Features), torques etc. are verified as per certified Production Processes.</t>
  </si>
  <si>
    <t>Please provide detail of how you monitor equipment / tooling downtime and how this drives improvement. e.g. do you have a Total Preventative Maintenance (TPM) schedule.</t>
  </si>
  <si>
    <t>Do you have a 5S program in your production process? If yes please provide details e.g. Audit schedule, audit results and actions, have standards been developed. Examples of these 5S steps should be attached.</t>
  </si>
  <si>
    <t>Incoming Supplied Parts Management</t>
  </si>
  <si>
    <t>Please provide details of how you manage corrective actions with your suppliers. This system should have problem description, root cause, corrective action at a minimum and also have timelines for each stage. Please also provide detail of how you follow-up on outstanding issues.</t>
  </si>
  <si>
    <t>Finished Goods Measurement</t>
  </si>
  <si>
    <t>What requires an action</t>
  </si>
  <si>
    <t>If during the Process Audit you score a question with 0, 1 or 3 then a follow-up action is required</t>
  </si>
  <si>
    <t>Date Visited</t>
  </si>
  <si>
    <t>Item Number</t>
  </si>
  <si>
    <t>Give each action a number or sub number for easy reference</t>
  </si>
  <si>
    <t>Assigned to</t>
  </si>
  <si>
    <t>Agreed Target Implementation Date</t>
  </si>
  <si>
    <t>Provide a clear and realistic due date or list as ongoing</t>
  </si>
  <si>
    <t>Status of Corrective action plan (refer to 'definition of status' guide at top of follow-up list)</t>
  </si>
  <si>
    <t>Severity of problem (refer to 'Definition of Ranking' guide at top of follow-up list)</t>
  </si>
  <si>
    <t>Worksheet</t>
  </si>
  <si>
    <t>Please use this worksheet to record all information for each question contained within the Process Audit.</t>
  </si>
  <si>
    <t>Supporting documentation</t>
  </si>
  <si>
    <t>Any supporting documentation for each question should be converted to pdf and embedded in column T. To embed this documentation into the worksheet click 'insert', then 'object' and the object box will open. Click 'create from file', 'Browse' and locate the document you wish to upload. Click on 'Display as icon' and then OK. Ensure you adjust the row height and column width to contain the documents.</t>
  </si>
  <si>
    <t>Confirm Latest Process Change</t>
  </si>
  <si>
    <t>Confirm Latest Engineering Change</t>
  </si>
  <si>
    <t>Partnumber</t>
  </si>
  <si>
    <t>Change</t>
  </si>
  <si>
    <t>Station</t>
  </si>
  <si>
    <t>CAPA#</t>
  </si>
  <si>
    <t>CA effective: (Y/N)</t>
  </si>
  <si>
    <t>Operator Trained: (Y/N)</t>
  </si>
  <si>
    <t>PA date:</t>
  </si>
  <si>
    <t>Reject #</t>
  </si>
  <si>
    <t>Note: for Low Focus parts ISIR's or Inspection data is acceptable.</t>
  </si>
  <si>
    <t>(Select critical subcomponents and visual inspect / evaluate for critical features during process audit)</t>
  </si>
  <si>
    <t>Rejection Qty</t>
  </si>
  <si>
    <t>Part Number</t>
  </si>
  <si>
    <t xml:space="preserve">Methods should be in place to ensure final product is labeled correctly. </t>
  </si>
  <si>
    <t>Confirm mislabeling rejections identified in last 6 months.</t>
  </si>
  <si>
    <t>A system to manage changes with customers</t>
  </si>
  <si>
    <t>A system to manage changes with suppliers</t>
  </si>
  <si>
    <t>Please use Process Audit Worksheet to fill in details to this question.</t>
  </si>
  <si>
    <t>PA date</t>
  </si>
  <si>
    <t>Issue</t>
  </si>
  <si>
    <t>Yes</t>
  </si>
  <si>
    <t>No</t>
  </si>
  <si>
    <r>
      <t xml:space="preserve">Put an </t>
    </r>
    <r>
      <rPr>
        <b/>
        <sz val="10"/>
        <rFont val="Calibri"/>
        <family val="2"/>
        <scheme val="minor"/>
      </rPr>
      <t>x</t>
    </r>
    <r>
      <rPr>
        <sz val="10"/>
        <rFont val="Calibri"/>
        <family val="2"/>
        <scheme val="minor"/>
      </rPr>
      <t xml:space="preserve"> at all applicable visit purposes</t>
    </r>
  </si>
  <si>
    <t>Metric</t>
  </si>
  <si>
    <t>Supporting Data</t>
  </si>
  <si>
    <t>Change confirmed (Y/N)</t>
  </si>
  <si>
    <t>CA Adequate (Y/N)</t>
  </si>
  <si>
    <t>Certified/Trained (Y/N)</t>
  </si>
  <si>
    <t>CP / Insp. Std OK (Y/N)</t>
  </si>
  <si>
    <t>HYG
Outlook</t>
  </si>
  <si>
    <r>
      <t xml:space="preserve">of the questions were judged </t>
    </r>
    <r>
      <rPr>
        <b/>
        <sz val="10"/>
        <rFont val="Calibri"/>
        <family val="2"/>
        <scheme val="minor"/>
      </rPr>
      <t>Not Applicable</t>
    </r>
  </si>
  <si>
    <r>
      <t xml:space="preserve">Is Control plan approved and </t>
    </r>
    <r>
      <rPr>
        <b/>
        <sz val="10"/>
        <rFont val="Calibri"/>
        <family val="2"/>
        <scheme val="minor"/>
      </rPr>
      <t>process cross check complete</t>
    </r>
    <r>
      <rPr>
        <sz val="10"/>
        <rFont val="Calibri"/>
        <family val="2"/>
        <scheme val="minor"/>
      </rPr>
      <t>?</t>
    </r>
  </si>
  <si>
    <r>
      <t>0 - No process    1 - By customer request only    3 - Tests are defined but</t>
    </r>
    <r>
      <rPr>
        <sz val="10"/>
        <color indexed="10"/>
        <rFont val="Calibri"/>
        <family val="2"/>
        <scheme val="minor"/>
      </rPr>
      <t xml:space="preserve"> </t>
    </r>
    <r>
      <rPr>
        <sz val="10"/>
        <rFont val="Calibri"/>
        <family val="2"/>
        <scheme val="minor"/>
      </rPr>
      <t>criteria for pass / fail is not     9 - Test definition and pass / fail criteria are clear</t>
    </r>
  </si>
  <si>
    <r>
      <rPr>
        <b/>
        <sz val="10"/>
        <rFont val="Calibri"/>
        <family val="2"/>
        <scheme val="minor"/>
      </rPr>
      <t xml:space="preserve">Status 1: </t>
    </r>
    <r>
      <rPr>
        <sz val="10"/>
        <rFont val="Calibri"/>
        <family val="2"/>
        <scheme val="minor"/>
      </rPr>
      <t xml:space="preserve">Under Investigation
</t>
    </r>
    <r>
      <rPr>
        <b/>
        <sz val="10"/>
        <rFont val="Calibri"/>
        <family val="2"/>
        <scheme val="minor"/>
      </rPr>
      <t xml:space="preserve">Status 2: </t>
    </r>
    <r>
      <rPr>
        <sz val="10"/>
        <rFont val="Calibri"/>
        <family val="2"/>
        <scheme val="minor"/>
      </rPr>
      <t xml:space="preserve">Temporary Corrective Action in place
</t>
    </r>
    <r>
      <rPr>
        <b/>
        <sz val="10"/>
        <rFont val="Calibri"/>
        <family val="2"/>
        <scheme val="minor"/>
      </rPr>
      <t>Status 3:</t>
    </r>
    <r>
      <rPr>
        <sz val="10"/>
        <rFont val="Calibri"/>
        <family val="2"/>
        <scheme val="minor"/>
      </rPr>
      <t xml:space="preserve"> Permanent Corrective Action Decided
</t>
    </r>
    <r>
      <rPr>
        <b/>
        <sz val="10"/>
        <rFont val="Calibri"/>
        <family val="2"/>
        <scheme val="minor"/>
      </rPr>
      <t xml:space="preserve">Status 4: </t>
    </r>
    <r>
      <rPr>
        <sz val="10"/>
        <rFont val="Calibri"/>
        <family val="2"/>
        <scheme val="minor"/>
      </rPr>
      <t>Permanent Corrective Action in Place &amp; Effective</t>
    </r>
  </si>
  <si>
    <t>User Guide</t>
  </si>
  <si>
    <t>Supplier should document with an explanation and C/A for downtime.  Must show tracking sheet at process.</t>
  </si>
  <si>
    <t>Please use this worksheet to record all information for each question contained within the Process Audit. The User Guide also gives further guidance on what information to provide. Any supporting documentation for each question should be converted to pdf and embedded in column E (The user guide gives detail on how this is done).</t>
  </si>
  <si>
    <t xml:space="preserve">List latest corrective actions and evaluate effectiveness: </t>
  </si>
  <si>
    <t>(Does it address why shipped and why made?)</t>
  </si>
  <si>
    <t>(Crosscheck training matrix)</t>
  </si>
  <si>
    <t>Operator is certified at the current working station</t>
  </si>
  <si>
    <t xml:space="preserve">Assure supplied parts are approved and CA are taken
</t>
  </si>
  <si>
    <t>Meeting Location</t>
  </si>
  <si>
    <t>Mass Production</t>
  </si>
  <si>
    <r>
      <t xml:space="preserve">Production Process or CTQ Audit Conforms to Control 
</t>
    </r>
    <r>
      <rPr>
        <sz val="10"/>
        <color rgb="FFFF0000"/>
        <rFont val="Calibri"/>
        <family val="2"/>
        <scheme val="minor"/>
      </rPr>
      <t>(Enter the number of steps in the blue cells in column C)</t>
    </r>
  </si>
  <si>
    <r>
      <t xml:space="preserve">Hyster-Yale Group CAR's for the last 6 months 
</t>
    </r>
    <r>
      <rPr>
        <sz val="10"/>
        <color rgb="FFFF0000"/>
        <rFont val="Calibri"/>
        <family val="2"/>
        <scheme val="minor"/>
      </rPr>
      <t>(Enter the number of steps in the blue cells in column C)</t>
    </r>
  </si>
  <si>
    <t>Process Audit</t>
  </si>
  <si>
    <t>Process Audit Worksheet</t>
  </si>
  <si>
    <t>Use the Process Audit Worksheet to list data required for this audit.  On this audit sheet  fill in the "Score" and "Comment" section, as well as the blue cells. For additional guidelines refer to the Process Audit User Guide sheet.</t>
  </si>
  <si>
    <t>Guidelines to answering questions</t>
  </si>
  <si>
    <t>Cleanliness (Ref. DCN 36262)</t>
  </si>
  <si>
    <t>Sup. Name</t>
  </si>
  <si>
    <t>Sup. Loca.</t>
  </si>
  <si>
    <t>According to  material type, casting techniques (proposed gates, riser location, centerline, etc) &amp; part Fit/Function to determine if critical area needs to be specified.</t>
  </si>
  <si>
    <t>Is Max Draft Angle + Max Tolerance suitable for weld gap &amp; can specified process control</t>
  </si>
  <si>
    <t>Functional part drawings must answer the question - what's it supposed to do, for how long and in what conditions?</t>
  </si>
  <si>
    <t xml:space="preserve">Casting: Appearance </t>
  </si>
  <si>
    <t>Of components, assemblies and fluids. Protected from re-contamination (bag, cap, etc.)</t>
  </si>
  <si>
    <t>Owner / Responsibility</t>
  </si>
  <si>
    <t>Part number</t>
  </si>
  <si>
    <t>Operator number</t>
  </si>
  <si>
    <t>Defined Achieved</t>
  </si>
  <si>
    <t>Section Judgment</t>
  </si>
  <si>
    <t>Judgment</t>
  </si>
  <si>
    <t>Section judgment</t>
  </si>
  <si>
    <t>Is there a maintenance program for changing wash fluid (any alarms when filters are bypassed)?</t>
  </si>
  <si>
    <t>Maintenance program should be defined, and record kept of when changed</t>
  </si>
  <si>
    <t>Is there a maintenance program for changing the wash filter?</t>
  </si>
  <si>
    <t>Location</t>
  </si>
  <si>
    <t>Select HYG part you have had your most recent rejection with to use for this process audit.</t>
  </si>
  <si>
    <t>Select HYG part you have had your most recent rejection with to use for this process audit. Record the revision level of the drawing you have selected</t>
  </si>
  <si>
    <t>If the drawing lists HYG HC and/or HCE specifications record the specification number and revision level of each that you have been issued.</t>
  </si>
  <si>
    <t>Do you have a Process Change or Engineering Change system? If yes please provide document number &amp; copy
Please list the most recent process change you requested from HYG. Process Change is detailed in sub-section 5 of the Supplier Quality Manual.
List the Part number, HYG Process change number, Detail of change and if it has been implemented.
Please list the most recent drawing change (change to Fit, form or function) issued by HYG
List the Part number, Engineering Change Number (ECN), Detail of change and if it has been implemented.</t>
  </si>
  <si>
    <t>Please review your 2 most recent corrective actions taken for HYG parts and confirm they address why made and why shipped. In each case something must have changed in your process. If you believe the action taken is not effective please state what systemic action you are taking to improve the corrective action process to ensure robust and effective corrective actions are taken. Please see questions opposite for Containment, Root Cause and Permanent Action as a guideline that you should ask and answer yes to all to ensure you have taken correct steps and actions.</t>
  </si>
  <si>
    <t>Review the CAR's (Corrective Action Report) / ICAM's (Interactive Corrective Action Management) raised by HYG in the last 6 months and record the quantity that required updates to the Control Plan, the quantity fully implemented, the quantity still outstanding / requiring update and the quantity that have been updated on the FMEA (Failure Mode &amp; Effect Analysis).</t>
  </si>
  <si>
    <t xml:space="preserve">Select 4 part numbers you supply HYG and provide Part Approval (PA) information. These 4 parts should be either a part that is used in an HYG assembly or an individual part you supply HYG. For these parts also provide the current Control Plan (CP) or inspection criteria Initial Sample Inspection Report (ISIR) as applicable. Also please record if you have rejected any of these 4 part numbers in the last 12 months and if the suppliers corrective action has been adequate. </t>
  </si>
  <si>
    <t>Please provide detail of how you identify parts at your goods receiving that require inspection or rework activity to be conduct prior to being released to a stores location. This may be driven by your parts system or a manual process. Please provide examples of how HYG parts have been identified.</t>
  </si>
  <si>
    <t>Do you have a system in place to manage changes with your suppliers? If yes please provide details of how you manage this and a copy of the document / clause of your procedure that manages this. Also please log details of the most recent Process change &amp; Engineering change that has been requested by a supplier and processed by you. If you do not have a recent change for an HYG part please use any part as an example.</t>
  </si>
  <si>
    <t>How do you ensure that the product shipped to HYG has been labelled correctly to ensure HYG receive the ordered part and packaged correctly to ensure the product is preserved during shipping and storage? Have you gained approval for you packaging from HYG? Please log any rejections you have received from HYG on labelling / packaging of HYG product in the last 6 months.</t>
  </si>
  <si>
    <t>List the action owners (either at supplier or at HYG)</t>
  </si>
  <si>
    <r>
      <t>Assure supplied parts are approved and CA are taken accordingly: (Select critical subcomponents and visual inspect / evaluate for critical features during process audit)</t>
    </r>
    <r>
      <rPr>
        <sz val="10"/>
        <color rgb="FFFF0000"/>
        <rFont val="Calibri"/>
        <family val="2"/>
        <scheme val="minor"/>
      </rPr>
      <t xml:space="preserve"> If the number of CA exceeds 4 a minimum 4 CA to be filled in the Process Audit Worksheet. The lowest scoring CA will be used in this Process Audit.</t>
    </r>
    <r>
      <rPr>
        <sz val="10"/>
        <rFont val="Calibri"/>
        <family val="2"/>
        <scheme val="minor"/>
      </rPr>
      <t xml:space="preserve">
</t>
    </r>
    <r>
      <rPr>
        <i/>
        <sz val="10"/>
        <rFont val="Calibri"/>
        <family val="2"/>
        <scheme val="minor"/>
      </rPr>
      <t>Note: for Low Focus parts ISIR's or Inspection data is acceptable.</t>
    </r>
  </si>
  <si>
    <t>0 - No approval data  1 - Two of the four approved and/or limited C/A documentation  3 - Three of the four approved with mostly acceptable C/A documentation 9 - All four approved with good Corrective Actions documentation received and confirmed</t>
  </si>
  <si>
    <t>Does supplier control the process with a Control Plan?</t>
  </si>
  <si>
    <t>Is there a product / operator traceability system in place?</t>
  </si>
  <si>
    <t>Process Information / Planning</t>
  </si>
  <si>
    <t>Stamping/Casting/Injection Mold: Tool Design Confirmed OK with FEA/Mold Flow Analysis</t>
  </si>
  <si>
    <r>
      <rPr>
        <b/>
        <sz val="10"/>
        <rFont val="Calibri"/>
        <family val="2"/>
        <scheme val="minor"/>
      </rPr>
      <t>Stamping, Casting &amp; Injection Mold Tooling</t>
    </r>
    <r>
      <rPr>
        <sz val="10"/>
        <rFont val="Calibri"/>
        <family val="2"/>
        <scheme val="minor"/>
      </rPr>
      <t xml:space="preserve"> - confirm supplier will use FEA/Flow Simulation Modeling to confirm tooling design is OK prior to kicking off new  tooling or modifying existing tooling!</t>
    </r>
  </si>
  <si>
    <t>Are all Hyster-Yale Group ECNs incorporated and approved in the latest part ?</t>
  </si>
  <si>
    <t>Rib wall thickness is &lt;/= to 1/2 of wall</t>
  </si>
  <si>
    <t xml:space="preserve">Verify tank can gravity drain without components or ledges that prevent flushing </t>
  </si>
  <si>
    <t>Tank Designed for Flushing (K144)</t>
  </si>
  <si>
    <t>Avoid A &amp; B Zone where possible and define +/- tolerance for gate cutting</t>
  </si>
  <si>
    <t>Gate Location</t>
  </si>
  <si>
    <t>% Regrind allowed specified</t>
  </si>
  <si>
    <t>25% = general rule but does not apply to all (Ex. Nylon, PET, PBT,etc.. can undergo hydrolysis)</t>
  </si>
  <si>
    <t xml:space="preserve">         Welding</t>
  </si>
  <si>
    <t xml:space="preserve">         Assembly</t>
  </si>
  <si>
    <t>Casting datum matches process</t>
  </si>
  <si>
    <t>Supplier check method &amp; fixtures match HYG Welding or Assembly Datum Scheme</t>
  </si>
  <si>
    <t>When possible &amp; Ensure dimensions are clear and process is capable</t>
  </si>
  <si>
    <t>Electroplated Parts HC-404/HC-411
Baking times in 411 are CTQ</t>
  </si>
  <si>
    <t xml:space="preserve">Confirm hardness of individual parts. If &gt;/=34 HRC then negotiate for alternate coating. 
&gt;/=34 HRDC or 12.9 Hardware = No electroplating &amp; HC-412 should be specified
</t>
  </si>
  <si>
    <t>Drawing Datum's match HYG Weld Equipment &amp; Suppliers Weld / Checking Fixtures</t>
  </si>
  <si>
    <t>Drawing Datum's match vehicle attach sequence.</t>
  </si>
  <si>
    <r>
      <t>Component</t>
    </r>
    <r>
      <rPr>
        <strike/>
        <sz val="10"/>
        <rFont val="Calibri"/>
        <family val="2"/>
        <scheme val="minor"/>
      </rPr>
      <t xml:space="preserve"> </t>
    </r>
    <r>
      <rPr>
        <sz val="10"/>
        <rFont val="Calibri"/>
        <family val="2"/>
        <scheme val="minor"/>
      </rPr>
      <t>fit points must have tolerance (not vender spec). Title Block should not contradict tolerance requirements in Notes, Listed ISO Spec. or other</t>
    </r>
  </si>
  <si>
    <t>Tolerance in Notes Section cannot contradict title block or cited ISO / SAE Standards</t>
  </si>
  <si>
    <t>ENGINE</t>
  </si>
  <si>
    <t>Warrantable Durability</t>
  </si>
  <si>
    <t>Crosscheck PRD Durability Requirements to MSA T&amp;C so team understands Test Expectations vs. Actual Warranty Period</t>
  </si>
  <si>
    <t>HYG Unique Part Design</t>
  </si>
  <si>
    <t>Cross check fit &amp; clearances to mating parts against OEM original part design</t>
  </si>
  <si>
    <t>UL Traceability</t>
  </si>
  <si>
    <t>Fluid Fill &amp; Fluid Drain</t>
  </si>
  <si>
    <t>Confirm what "Full" and "Drained" equal against plant expectations. 
Example: Oil Full = within top half of hatched area on dipstick window</t>
  </si>
  <si>
    <t>Confirm UL required components have UL certified source, components, labels, etc…</t>
  </si>
  <si>
    <r>
      <t xml:space="preserve">ISO General Tolerance
</t>
    </r>
    <r>
      <rPr>
        <sz val="8"/>
        <rFont val="Calibri"/>
        <family val="2"/>
        <scheme val="minor"/>
      </rPr>
      <t>Note: Suppliers must have and quote to the standards when specified on drawing. Review expectations with Design to ensure tolerance level (f,m,c...) was selected based on functional requirements (Tolerance Stack UP) and not assumptions.</t>
    </r>
  </si>
  <si>
    <r>
      <t xml:space="preserve">HYG is investigating switching to ISO and BTDC / Masate are already using these specifications
</t>
    </r>
    <r>
      <rPr>
        <b/>
        <sz val="8"/>
        <rFont val="Calibri"/>
        <family val="2"/>
        <scheme val="minor"/>
      </rPr>
      <t xml:space="preserve">ISO-2768-1 </t>
    </r>
    <r>
      <rPr>
        <sz val="8"/>
        <rFont val="Calibri"/>
        <family val="2"/>
        <scheme val="minor"/>
      </rPr>
      <t xml:space="preserve">- Tolerance for Linear &amp; Angular Dimensions (Non-Welded Part)
       Tol: fine(f), medium(m), coarse(C) or Very course(VC) by length range
</t>
    </r>
    <r>
      <rPr>
        <b/>
        <sz val="8"/>
        <rFont val="Calibri"/>
        <family val="2"/>
        <scheme val="minor"/>
      </rPr>
      <t>ISO-2768-2</t>
    </r>
    <r>
      <rPr>
        <sz val="8"/>
        <rFont val="Calibri"/>
        <family val="2"/>
        <scheme val="minor"/>
      </rPr>
      <t xml:space="preserve"> - Geometric Tolerance for Straightness, Perpendicularity, Cylindricity, etc...
       Tol: small(H), medium(K) or large(L). Can combine with 2768-1 as (mk) but must be noted (sec 6.1)
</t>
    </r>
    <r>
      <rPr>
        <b/>
        <sz val="8"/>
        <rFont val="Calibri"/>
        <family val="2"/>
        <scheme val="minor"/>
      </rPr>
      <t>ISO-13920</t>
    </r>
    <r>
      <rPr>
        <sz val="8"/>
        <rFont val="Calibri"/>
        <family val="2"/>
        <scheme val="minor"/>
      </rPr>
      <t xml:space="preserve"> - Tolerance for Welded Constructions
       Tol: small(A), medium(B), large(C) or Very Large(D) by length range. A &amp; B would be typical for HYG   
       KEY: When Design does not specify ISO-13920 and assumes Linear Weld Tolerance per 2768-1,
               Every weld dimension must be cross checked to ensure correct tolerance is specified as +/-.
            </t>
    </r>
    <r>
      <rPr>
        <b/>
        <sz val="8"/>
        <rFont val="Calibri"/>
        <family val="2"/>
        <scheme val="minor"/>
      </rPr>
      <t xml:space="preserve">  30mm Example:</t>
    </r>
    <r>
      <rPr>
        <sz val="8"/>
        <rFont val="Calibri"/>
        <family val="2"/>
        <scheme val="minor"/>
      </rPr>
      <t xml:space="preserve"> 2768-1(m) = +/-0.2 &amp; 13920(A) = +/-1.0.</t>
    </r>
  </si>
  <si>
    <t>Iso Example:
1st letter m = ISO 2768-1 Linear dimensions
2nd letter K = ISO 2768 -2 Geometric dimension Tolerance
3rd Letter for welding would have to show up as ISO 13920 A, B, etc…</t>
  </si>
  <si>
    <t>SAE Port Machining</t>
  </si>
  <si>
    <t>Reference ES-1403 for HYG Summary of Specs (SAE J1926/1 / ISO 11926-1)</t>
  </si>
  <si>
    <t>HC-715 Wire Harness Construction</t>
  </si>
  <si>
    <t>Seemage / Critical To Quality Views For Exact Fit &amp; Function Understanding</t>
  </si>
  <si>
    <t>Seemage</t>
  </si>
  <si>
    <t>Low voltage cable (60 volts or less) must meet SAE J1128 and UL 558/583 requirements</t>
  </si>
  <si>
    <t>Tolerance Stack Up</t>
  </si>
  <si>
    <t>Are you capable of meeting tolerance with datum scheme?</t>
  </si>
  <si>
    <t>Will PFMEA, Control Plan and Part Approval be completed (Tier1 &amp; 2)?</t>
  </si>
  <si>
    <t>Is Control Plan confirmed to capture CTQ's and complete for process design?</t>
  </si>
  <si>
    <t>RFQ Confirmation DCN36287</t>
  </si>
  <si>
    <t>Controller</t>
  </si>
  <si>
    <t>MLM (Mini Lever Module/Joystick)</t>
  </si>
  <si>
    <t>PRD/Drawing Best Practices Reference By Component Type</t>
  </si>
  <si>
    <t>Hydraulic Valve - Manual</t>
  </si>
  <si>
    <t>Hydraulic Valve - E Hydraulic</t>
  </si>
  <si>
    <t>Hydraulic Pump - VDP</t>
  </si>
  <si>
    <t>Electric Motor - Traction</t>
  </si>
  <si>
    <t>Electric Motor - Pump</t>
  </si>
  <si>
    <t>Display</t>
  </si>
  <si>
    <t>BMS (Battery Management System)</t>
  </si>
  <si>
    <t>VSM (Vehicle System Manager)</t>
  </si>
  <si>
    <t>Lithium Ion Battery</t>
  </si>
  <si>
    <t>DC-DC Converter</t>
  </si>
  <si>
    <t>Radiator</t>
  </si>
  <si>
    <t>Seat</t>
  </si>
  <si>
    <t>Generator</t>
  </si>
  <si>
    <t>Engine System</t>
  </si>
  <si>
    <t>Telemetry</t>
  </si>
  <si>
    <t>ESD Protection (Electrostatic Discharge)</t>
  </si>
  <si>
    <t>Is Validation Testing / Product Requirements understood for this part?</t>
  </si>
  <si>
    <t>Must clearly specify both Chemical and Mechanical properties (Ref: HC-27 as example)</t>
  </si>
  <si>
    <t>Consider impact and need for specification (ref IEC 60034-5) IP grade</t>
  </si>
  <si>
    <t>Performance requirements, test procedures, P.R.D., or suppliers spec. Is listed on dwg.</t>
  </si>
  <si>
    <t>Example: 8Kv at contact. Consider protection requirements in Mfg. Process &amp; Packaging.</t>
  </si>
  <si>
    <t>Contact Procurement for quote confirmation (High Focus Parts). Any quoted exceptions?</t>
  </si>
  <si>
    <t>Obtain 3D Images of Fit &amp; Function with mating parts. Keep images focused on exact fit &amp; function / CTQ need. Do not provide truck Design or Styling info. to suppliers. Contact Program Manager for a Seemage Bellwether truck for Design Review if it is not available.</t>
  </si>
  <si>
    <t>Wire Harness Construction Requirements: UL Cert, Label, Continuity, Splicing, Circuit, connector &amp; Terminal ID, Coverings, Twisted Pair, Components, Shielding &amp; Assy Order.
HC-708 Splicing (715 supersedes)     HCE-56 Electrical Tape
HCE-95 Conduit                                  HCE-82 Heat Shrink Tubing</t>
  </si>
  <si>
    <t>EMC  (Electromagnetic Compatibility)</t>
  </si>
  <si>
    <t>Input &amp; output filtering specified to prevent electrical (CAN) noise. Ref EN12895</t>
  </si>
  <si>
    <t>Material dry &amp; at ambient temperature (not wet/frozen) prior to process</t>
  </si>
  <si>
    <t>Each process step has control of CTQ's (Time, Temp, Solution,  etc…)</t>
  </si>
  <si>
    <t>Confirmed with Standard work (film build, adhesion, appearance, etc)</t>
  </si>
  <si>
    <t>18a</t>
  </si>
  <si>
    <t>18b</t>
  </si>
  <si>
    <t>18c</t>
  </si>
  <si>
    <t>Coating Process Control:</t>
  </si>
  <si>
    <t>Is supplier experienced in coating process and are operators trained?</t>
  </si>
  <si>
    <t>Are Product Requirements validated and result approved for SOP (SQE &amp; Des.)</t>
  </si>
  <si>
    <t>HCE-179: Confirm Linear code for Part/Serial # &amp; Provide alphanumeric code to Mfg.</t>
  </si>
  <si>
    <t>Is Supplier vs. HYG Test Plan clear for this part?</t>
  </si>
  <si>
    <t>HCE-179 Part # &amp; Serial # Bar Code specified per DCN39057 TRD Requirements.</t>
  </si>
  <si>
    <t>Request Design Tolerance Stack Up Calculations when criteria is being challenged
Utilize SQE Tolerance Stack Up Calculator when above is not available</t>
  </si>
  <si>
    <t>Gantt chart: Component Part, Tooling, Process, Requirements Testing &amp; PA Clear.</t>
  </si>
  <si>
    <t>Process set up to check parts / assy function per the CP / Product Requirements?</t>
  </si>
  <si>
    <t>Verify parts within BOM are Off-Process &amp; ISIR Approved? 
Utilize BOM Tracking sheet in DCN 2518 if supplier does not provide own format.</t>
  </si>
  <si>
    <t>Can color matching &amp; gloss (paint / plastic) be met and confirmed with the correct test equipment? D65, A10, F2/11 &amp; Gloss at 60°</t>
  </si>
  <si>
    <t>Are cleanliness requirements clear (K144), understood and agreed?</t>
  </si>
  <si>
    <t>Appropriate inspection equipment available to confirm part accuracy?</t>
  </si>
  <si>
    <t>Label or mold in information clear (ref. K210 for vendor name or K207 for warning labels)</t>
  </si>
  <si>
    <t>Tooling / process capable of meeting tolerance requirement. (Ref: ES-1001,1005,1251)</t>
  </si>
  <si>
    <t xml:space="preserve">Requirement to specific surface (e.g. seal bore, spot face, lead in chamfer to plug threads…) Reference ES-1251 </t>
  </si>
  <si>
    <t>ES 1353 Electrical Design Guide, ES 1352 symbology, ES 1351 glossary, ES 1356 drawing</t>
  </si>
  <si>
    <t>Product Requirements Clear on Drawing or PRD.</t>
  </si>
  <si>
    <r>
      <rPr>
        <b/>
        <sz val="10"/>
        <rFont val="Calibri"/>
        <family val="2"/>
        <scheme val="minor"/>
      </rPr>
      <t>Drawing</t>
    </r>
    <r>
      <rPr>
        <sz val="10"/>
        <rFont val="Calibri"/>
        <family val="2"/>
        <scheme val="minor"/>
      </rPr>
      <t xml:space="preserve"> - 1686975 and </t>
    </r>
    <r>
      <rPr>
        <b/>
        <sz val="10"/>
        <rFont val="Calibri"/>
        <family val="2"/>
        <scheme val="minor"/>
      </rPr>
      <t>PRD</t>
    </r>
    <r>
      <rPr>
        <sz val="10"/>
        <rFont val="Calibri"/>
        <family val="2"/>
        <scheme val="minor"/>
      </rPr>
      <t xml:space="preserve"> - 1675729-R0   or    </t>
    </r>
    <r>
      <rPr>
        <b/>
        <sz val="10"/>
        <rFont val="Calibri"/>
        <family val="2"/>
        <scheme val="minor"/>
      </rPr>
      <t>Drawing Only</t>
    </r>
    <r>
      <rPr>
        <sz val="10"/>
        <rFont val="Calibri"/>
        <family val="2"/>
        <scheme val="minor"/>
      </rPr>
      <t xml:space="preserve"> - 4059204</t>
    </r>
  </si>
  <si>
    <r>
      <rPr>
        <b/>
        <sz val="10"/>
        <rFont val="Calibri"/>
        <family val="2"/>
        <scheme val="minor"/>
      </rPr>
      <t>Drawing</t>
    </r>
    <r>
      <rPr>
        <sz val="10"/>
        <rFont val="Calibri"/>
        <family val="2"/>
        <scheme val="minor"/>
      </rPr>
      <t xml:space="preserve"> - 1642042  and </t>
    </r>
    <r>
      <rPr>
        <b/>
        <sz val="10"/>
        <rFont val="Calibri"/>
        <family val="2"/>
        <scheme val="minor"/>
      </rPr>
      <t>PRD</t>
    </r>
    <r>
      <rPr>
        <sz val="10"/>
        <rFont val="Calibri"/>
        <family val="2"/>
        <scheme val="minor"/>
      </rPr>
      <t xml:space="preserve"> - 1673584-R3 </t>
    </r>
  </si>
  <si>
    <r>
      <rPr>
        <b/>
        <sz val="10"/>
        <rFont val="Calibri"/>
        <family val="2"/>
        <scheme val="minor"/>
      </rPr>
      <t>Drawing</t>
    </r>
    <r>
      <rPr>
        <sz val="10"/>
        <rFont val="Calibri"/>
        <family val="2"/>
        <scheme val="minor"/>
      </rPr>
      <t xml:space="preserve"> - 4140794 and </t>
    </r>
    <r>
      <rPr>
        <b/>
        <sz val="10"/>
        <rFont val="Calibri"/>
        <family val="2"/>
        <scheme val="minor"/>
      </rPr>
      <t>PRD</t>
    </r>
    <r>
      <rPr>
        <sz val="10"/>
        <rFont val="Calibri"/>
        <family val="2"/>
        <scheme val="minor"/>
      </rPr>
      <t xml:space="preserve"> - 1546082-R1</t>
    </r>
  </si>
  <si>
    <r>
      <rPr>
        <b/>
        <sz val="10"/>
        <rFont val="Calibri"/>
        <family val="2"/>
        <scheme val="minor"/>
      </rPr>
      <t>Drawing</t>
    </r>
    <r>
      <rPr>
        <sz val="10"/>
        <rFont val="Calibri"/>
        <family val="2"/>
        <scheme val="minor"/>
      </rPr>
      <t xml:space="preserve"> - 4155323 and </t>
    </r>
    <r>
      <rPr>
        <b/>
        <sz val="10"/>
        <rFont val="Calibri"/>
        <family val="2"/>
        <scheme val="minor"/>
      </rPr>
      <t>PRD</t>
    </r>
    <r>
      <rPr>
        <sz val="10"/>
        <rFont val="Calibri"/>
        <family val="2"/>
        <scheme val="minor"/>
      </rPr>
      <t xml:space="preserve"> - 4188048-R0</t>
    </r>
  </si>
  <si>
    <r>
      <rPr>
        <b/>
        <sz val="10"/>
        <rFont val="Calibri"/>
        <family val="2"/>
        <scheme val="minor"/>
      </rPr>
      <t>Drawing</t>
    </r>
    <r>
      <rPr>
        <sz val="10"/>
        <rFont val="Calibri"/>
        <family val="2"/>
        <scheme val="minor"/>
      </rPr>
      <t xml:space="preserve"> - 4156285 and </t>
    </r>
    <r>
      <rPr>
        <b/>
        <sz val="10"/>
        <rFont val="Calibri"/>
        <family val="2"/>
        <scheme val="minor"/>
      </rPr>
      <t>PRD</t>
    </r>
    <r>
      <rPr>
        <sz val="10"/>
        <rFont val="Calibri"/>
        <family val="2"/>
        <scheme val="minor"/>
      </rPr>
      <t xml:space="preserve"> - 4188049</t>
    </r>
  </si>
  <si>
    <r>
      <rPr>
        <b/>
        <sz val="10"/>
        <rFont val="Calibri"/>
        <family val="2"/>
        <scheme val="minor"/>
      </rPr>
      <t>Drawing</t>
    </r>
    <r>
      <rPr>
        <sz val="10"/>
        <rFont val="Calibri"/>
        <family val="2"/>
        <scheme val="minor"/>
      </rPr>
      <t xml:space="preserve"> - 4215165</t>
    </r>
  </si>
  <si>
    <r>
      <rPr>
        <b/>
        <sz val="10"/>
        <rFont val="Calibri"/>
        <family val="2"/>
        <scheme val="minor"/>
      </rPr>
      <t>Drawing</t>
    </r>
    <r>
      <rPr>
        <sz val="10"/>
        <rFont val="Calibri"/>
        <family val="2"/>
        <scheme val="minor"/>
      </rPr>
      <t xml:space="preserve"> - 8818587 and </t>
    </r>
    <r>
      <rPr>
        <b/>
        <sz val="10"/>
        <rFont val="Calibri"/>
        <family val="2"/>
        <scheme val="minor"/>
      </rPr>
      <t>PRD</t>
    </r>
    <r>
      <rPr>
        <sz val="10"/>
        <rFont val="Calibri"/>
        <family val="2"/>
        <scheme val="minor"/>
      </rPr>
      <t xml:space="preserve"> - 4170326-R0</t>
    </r>
  </si>
  <si>
    <r>
      <rPr>
        <b/>
        <sz val="10"/>
        <rFont val="Calibri"/>
        <family val="2"/>
        <scheme val="minor"/>
      </rPr>
      <t>Drawing</t>
    </r>
    <r>
      <rPr>
        <sz val="10"/>
        <rFont val="Calibri"/>
        <family val="2"/>
        <scheme val="minor"/>
      </rPr>
      <t xml:space="preserve"> - 8818581 and </t>
    </r>
    <r>
      <rPr>
        <b/>
        <sz val="10"/>
        <rFont val="Calibri"/>
        <family val="2"/>
        <scheme val="minor"/>
      </rPr>
      <t>PRD</t>
    </r>
    <r>
      <rPr>
        <sz val="10"/>
        <rFont val="Calibri"/>
        <family val="2"/>
        <scheme val="minor"/>
      </rPr>
      <t xml:space="preserve"> - 8818582-R0 and </t>
    </r>
    <r>
      <rPr>
        <b/>
        <sz val="10"/>
        <rFont val="Calibri"/>
        <family val="2"/>
        <scheme val="minor"/>
      </rPr>
      <t xml:space="preserve">Test RD - </t>
    </r>
    <r>
      <rPr>
        <sz val="10"/>
        <rFont val="Calibri"/>
        <family val="2"/>
        <scheme val="minor"/>
      </rPr>
      <t>Polarion - 2108 NCEA</t>
    </r>
  </si>
  <si>
    <r>
      <rPr>
        <b/>
        <sz val="10"/>
        <rFont val="Calibri"/>
        <family val="2"/>
        <scheme val="minor"/>
      </rPr>
      <t>Drawing</t>
    </r>
    <r>
      <rPr>
        <sz val="10"/>
        <rFont val="Calibri"/>
        <family val="2"/>
        <scheme val="minor"/>
      </rPr>
      <t xml:space="preserve"> - 4003946 and </t>
    </r>
    <r>
      <rPr>
        <b/>
        <sz val="10"/>
        <rFont val="Calibri"/>
        <family val="2"/>
        <scheme val="minor"/>
      </rPr>
      <t xml:space="preserve">Design PRD </t>
    </r>
    <r>
      <rPr>
        <sz val="10"/>
        <rFont val="Calibri"/>
        <family val="2"/>
        <scheme val="minor"/>
      </rPr>
      <t xml:space="preserve">-1697652-R3 and </t>
    </r>
    <r>
      <rPr>
        <b/>
        <sz val="10"/>
        <rFont val="Calibri"/>
        <family val="2"/>
        <scheme val="minor"/>
      </rPr>
      <t>Test RD</t>
    </r>
    <r>
      <rPr>
        <sz val="10"/>
        <rFont val="Calibri"/>
        <family val="2"/>
        <scheme val="minor"/>
      </rPr>
      <t xml:space="preserve"> - 1697651-R0</t>
    </r>
  </si>
  <si>
    <r>
      <rPr>
        <b/>
        <sz val="10"/>
        <rFont val="Calibri"/>
        <family val="2"/>
        <scheme val="minor"/>
      </rPr>
      <t>Drawing</t>
    </r>
    <r>
      <rPr>
        <sz val="10"/>
        <rFont val="Calibri"/>
        <family val="2"/>
        <scheme val="minor"/>
      </rPr>
      <t xml:space="preserve"> - 8818205 and </t>
    </r>
    <r>
      <rPr>
        <b/>
        <sz val="10"/>
        <rFont val="Calibri"/>
        <family val="2"/>
        <scheme val="minor"/>
      </rPr>
      <t>PRD</t>
    </r>
    <r>
      <rPr>
        <sz val="10"/>
        <rFont val="Calibri"/>
        <family val="2"/>
        <scheme val="minor"/>
      </rPr>
      <t xml:space="preserve"> - 2045-01 Project Team Site-T86</t>
    </r>
  </si>
  <si>
    <r>
      <rPr>
        <b/>
        <sz val="10"/>
        <rFont val="Calibri"/>
        <family val="2"/>
        <scheme val="minor"/>
      </rPr>
      <t>Drawing</t>
    </r>
    <r>
      <rPr>
        <sz val="10"/>
        <rFont val="Calibri"/>
        <family val="2"/>
        <scheme val="minor"/>
      </rPr>
      <t xml:space="preserve"> - 8539595 and </t>
    </r>
    <r>
      <rPr>
        <b/>
        <sz val="10"/>
        <rFont val="Calibri"/>
        <family val="2"/>
        <scheme val="minor"/>
      </rPr>
      <t>PRD</t>
    </r>
    <r>
      <rPr>
        <sz val="10"/>
        <rFont val="Calibri"/>
        <family val="2"/>
        <scheme val="minor"/>
      </rPr>
      <t xml:space="preserve"> - 1696560</t>
    </r>
  </si>
  <si>
    <r>
      <rPr>
        <b/>
        <sz val="10"/>
        <rFont val="Calibri"/>
        <family val="2"/>
        <scheme val="minor"/>
      </rPr>
      <t>Drawing</t>
    </r>
    <r>
      <rPr>
        <sz val="10"/>
        <rFont val="Calibri"/>
        <family val="2"/>
        <scheme val="minor"/>
      </rPr>
      <t xml:space="preserve"> - 8814827</t>
    </r>
  </si>
  <si>
    <r>
      <rPr>
        <b/>
        <sz val="10"/>
        <rFont val="Calibri"/>
        <family val="2"/>
        <scheme val="minor"/>
      </rPr>
      <t>Drawing</t>
    </r>
    <r>
      <rPr>
        <sz val="10"/>
        <rFont val="Calibri"/>
        <family val="2"/>
        <scheme val="minor"/>
      </rPr>
      <t xml:space="preserve"> - 4079445 and </t>
    </r>
    <r>
      <rPr>
        <b/>
        <sz val="10"/>
        <rFont val="Calibri"/>
        <family val="2"/>
        <scheme val="minor"/>
      </rPr>
      <t xml:space="preserve">PRD </t>
    </r>
    <r>
      <rPr>
        <sz val="10"/>
        <rFont val="Calibri"/>
        <family val="2"/>
        <scheme val="minor"/>
      </rPr>
      <t>- 1546094-R5</t>
    </r>
  </si>
  <si>
    <r>
      <rPr>
        <b/>
        <sz val="10"/>
        <rFont val="Calibri"/>
        <family val="2"/>
        <scheme val="minor"/>
      </rPr>
      <t>Drawing</t>
    </r>
    <r>
      <rPr>
        <sz val="10"/>
        <rFont val="Calibri"/>
        <family val="2"/>
        <scheme val="minor"/>
      </rPr>
      <t xml:space="preserve"> - 1677579 and </t>
    </r>
    <r>
      <rPr>
        <b/>
        <sz val="10"/>
        <rFont val="Calibri"/>
        <family val="2"/>
        <scheme val="minor"/>
      </rPr>
      <t xml:space="preserve">PRD </t>
    </r>
    <r>
      <rPr>
        <sz val="10"/>
        <rFont val="Calibri"/>
        <family val="2"/>
        <scheme val="minor"/>
      </rPr>
      <t>- 1546095-R6</t>
    </r>
  </si>
  <si>
    <r>
      <rPr>
        <b/>
        <sz val="10"/>
        <rFont val="Calibri"/>
        <family val="2"/>
        <scheme val="minor"/>
      </rPr>
      <t>Drawing</t>
    </r>
    <r>
      <rPr>
        <sz val="10"/>
        <rFont val="Calibri"/>
        <family val="2"/>
        <scheme val="minor"/>
      </rPr>
      <t xml:space="preserve"> - 4002922 and </t>
    </r>
    <r>
      <rPr>
        <b/>
        <sz val="10"/>
        <rFont val="Calibri"/>
        <family val="2"/>
        <scheme val="minor"/>
      </rPr>
      <t>PRD</t>
    </r>
    <r>
      <rPr>
        <sz val="10"/>
        <rFont val="Calibri"/>
        <family val="2"/>
        <scheme val="minor"/>
      </rPr>
      <t xml:space="preserve"> - 4004722-R80</t>
    </r>
  </si>
  <si>
    <r>
      <rPr>
        <b/>
        <sz val="10"/>
        <rFont val="Calibri"/>
        <family val="2"/>
        <scheme val="minor"/>
      </rPr>
      <t>Drawing</t>
    </r>
    <r>
      <rPr>
        <sz val="10"/>
        <rFont val="Calibri"/>
        <family val="2"/>
        <scheme val="minor"/>
      </rPr>
      <t xml:space="preserve"> - 8819526 and </t>
    </r>
    <r>
      <rPr>
        <b/>
        <sz val="10"/>
        <rFont val="Calibri"/>
        <family val="2"/>
        <scheme val="minor"/>
      </rPr>
      <t>PRD</t>
    </r>
    <r>
      <rPr>
        <sz val="10"/>
        <rFont val="Calibri"/>
        <family val="2"/>
        <scheme val="minor"/>
      </rPr>
      <t xml:space="preserve"> - 8806251-R0</t>
    </r>
  </si>
  <si>
    <r>
      <rPr>
        <b/>
        <sz val="10"/>
        <rFont val="Calibri"/>
        <family val="2"/>
        <scheme val="minor"/>
      </rPr>
      <t>Drawing</t>
    </r>
    <r>
      <rPr>
        <sz val="10"/>
        <rFont val="Calibri"/>
        <family val="2"/>
        <scheme val="minor"/>
      </rPr>
      <t xml:space="preserve"> - xxxxxxx and </t>
    </r>
    <r>
      <rPr>
        <b/>
        <sz val="10"/>
        <rFont val="Calibri"/>
        <family val="2"/>
        <scheme val="minor"/>
      </rPr>
      <t>PRD</t>
    </r>
    <r>
      <rPr>
        <sz val="10"/>
        <rFont val="Calibri"/>
        <family val="2"/>
        <scheme val="minor"/>
      </rPr>
      <t xml:space="preserve"> - xxxxxxx</t>
    </r>
  </si>
  <si>
    <t>Review for high stress areas and ensure dimensions are clear &amp; tooling is capable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</si>
</sst>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F800]dddd\,\ mmmm\ dd\,\ yyyy"/>
    <numFmt numFmtId="166" formatCode="[$-409]mmmm\ d\,\ yyyy;@"/>
  </numFmts>
  <fonts count="41"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9"/>
      <color indexed="81"/>
      <name val="Tahoma"/>
      <family val="2"/>
    </font>
    <font>
      <sz val="9"/>
      <color indexed="81"/>
      <name val="Tahoma"/>
      <family val="2"/>
    </font>
    <font>
      <sz val="10"/>
      <name val="Arial"/>
      <family val="2"/>
    </font>
    <font>
      <sz val="10"/>
      <color theme="1"/>
      <name val="Calibri"/>
      <family val="2"/>
      <scheme val="minor"/>
    </font>
    <font>
      <sz val="10"/>
      <color theme="0"/>
      <name val="Arial"/>
      <family val="2"/>
    </font>
    <font>
      <sz val="8"/>
      <name val="Calibri"/>
      <family val="2"/>
      <scheme val="minor"/>
    </font>
    <font>
      <sz val="10"/>
      <name val="Arial"/>
      <family val="2"/>
    </font>
    <font>
      <b/>
      <sz val="8"/>
      <name val="Calibri"/>
      <family val="2"/>
      <scheme val="minor"/>
    </font>
    <font>
      <sz val="10"/>
      <name val="Calibri"/>
      <family val="2"/>
      <scheme val="minor"/>
    </font>
    <font>
      <b/>
      <sz val="10"/>
      <name val="Calibri"/>
      <family val="2"/>
      <scheme val="minor"/>
    </font>
    <font>
      <sz val="20"/>
      <name val="Calibri"/>
      <family val="2"/>
      <scheme val="minor"/>
    </font>
    <font>
      <sz val="16"/>
      <name val="Calibri"/>
      <family val="2"/>
      <scheme val="minor"/>
    </font>
    <font>
      <sz val="10"/>
      <color theme="0"/>
      <name val="Calibri"/>
      <family val="2"/>
      <scheme val="minor"/>
    </font>
    <font>
      <strike/>
      <sz val="10"/>
      <name val="Calibri"/>
      <family val="2"/>
      <scheme val="minor"/>
    </font>
    <font>
      <sz val="20"/>
      <color theme="1"/>
      <name val="Calibri"/>
      <family val="2"/>
      <scheme val="minor"/>
    </font>
    <font>
      <b/>
      <sz val="10"/>
      <color rgb="FF00B050"/>
      <name val="Calibri"/>
      <family val="2"/>
      <scheme val="minor"/>
    </font>
    <font>
      <b/>
      <sz val="10"/>
      <color rgb="FFFFC000"/>
      <name val="Calibri"/>
      <family val="2"/>
      <scheme val="minor"/>
    </font>
    <font>
      <b/>
      <sz val="10"/>
      <color rgb="FFFF0000"/>
      <name val="Calibri"/>
      <family val="2"/>
      <scheme val="minor"/>
    </font>
    <font>
      <sz val="10"/>
      <color rgb="FFFF0000"/>
      <name val="Calibri"/>
      <family val="2"/>
      <scheme val="minor"/>
    </font>
    <font>
      <i/>
      <sz val="10"/>
      <name val="Calibri"/>
      <family val="2"/>
      <scheme val="minor"/>
    </font>
    <font>
      <sz val="10"/>
      <color indexed="10"/>
      <name val="Calibri"/>
      <family val="2"/>
      <scheme val="minor"/>
    </font>
    <font>
      <b/>
      <u/>
      <sz val="10"/>
      <name val="Calibri"/>
      <family val="2"/>
      <scheme val="minor"/>
    </font>
    <font>
      <b/>
      <sz val="8"/>
      <color rgb="FF00B050"/>
      <name val="Calibri"/>
      <family val="2"/>
      <scheme val="minor"/>
    </font>
    <font>
      <b/>
      <sz val="8"/>
      <color rgb="FFFFC000"/>
      <name val="Calibri"/>
      <family val="2"/>
      <scheme val="minor"/>
    </font>
    <font>
      <b/>
      <sz val="8"/>
      <color rgb="FFFF0000"/>
      <name val="Calibri"/>
      <family val="2"/>
      <scheme val="minor"/>
    </font>
    <font>
      <b/>
      <sz val="10"/>
      <name val="Calibri"/>
      <family val="2"/>
      <scheme val="minor"/>
    </font>
    <font>
      <sz val="10"/>
      <name val="Calibri"/>
      <family val="2"/>
      <scheme val="minor"/>
    </font>
    <font>
      <sz val="8"/>
      <name val="Calibri"/>
      <family val="2"/>
    </font>
    <font>
      <sz val="12"/>
      <name val="Calibri"/>
      <family val="2"/>
      <scheme val="minor"/>
    </font>
    <font>
      <b/>
      <sz val="24"/>
      <name val="Calibri"/>
      <family val="2"/>
      <scheme val="minor"/>
    </font>
    <font>
      <sz val="6"/>
      <name val="Arial"/>
      <family val="2"/>
    </font>
    <font>
      <sz val="9.5"/>
      <name val="Calibri"/>
      <family val="2"/>
      <scheme val="minor"/>
    </font>
    <font>
      <sz val="11"/>
      <name val="Calibri"/>
      <family val="2"/>
    </font>
    <font>
      <sz val="9"/>
      <name val="Calibri"/>
      <family val="2"/>
      <scheme val="minor"/>
    </font>
    <font>
      <sz val="18"/>
      <color rgb="FFFF0000"/>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0" tint="-0.249977111117893"/>
        <bgColor indexed="64"/>
      </patternFill>
    </fill>
    <fill>
      <patternFill patternType="solid">
        <fgColor rgb="FFFF0000"/>
        <bgColor indexed="64"/>
      </patternFill>
    </fill>
    <fill>
      <patternFill patternType="solid">
        <fgColor theme="1"/>
        <bgColor indexed="64"/>
      </patternFill>
    </fill>
    <fill>
      <patternFill patternType="solid">
        <fgColor rgb="FF00B050"/>
        <bgColor indexed="64"/>
      </patternFill>
    </fill>
    <fill>
      <patternFill patternType="solid">
        <fgColor rgb="FFFFC000"/>
        <bgColor indexed="64"/>
      </patternFill>
    </fill>
    <fill>
      <patternFill patternType="lightDown">
        <fgColor theme="0" tint="-0.24994659260841701"/>
        <bgColor theme="0" tint="-4.9989318521683403E-2"/>
      </patternFill>
    </fill>
    <fill>
      <patternFill patternType="solid">
        <fgColor theme="4"/>
        <bgColor indexed="64"/>
      </patternFill>
    </fill>
    <fill>
      <patternFill patternType="solid">
        <fgColor rgb="FFE5A713"/>
        <bgColor indexed="64"/>
      </patternFill>
    </fill>
    <fill>
      <patternFill patternType="solid">
        <fgColor theme="0" tint="-4.9989318521683403E-2"/>
        <bgColor indexed="64"/>
      </patternFill>
    </fill>
    <fill>
      <patternFill patternType="solid">
        <fgColor indexed="9"/>
        <bgColor indexed="64"/>
      </patternFill>
    </fill>
  </fills>
  <borders count="72">
    <border>
      <left/>
      <right/>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s>
  <cellStyleXfs count="17">
    <xf numFmtId="0" fontId="0" fillId="0" borderId="0"/>
    <xf numFmtId="0" fontId="5" fillId="0" borderId="0"/>
    <xf numFmtId="0" fontId="5" fillId="0" borderId="0"/>
    <xf numFmtId="9" fontId="3"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0" fontId="2" fillId="0" borderId="0"/>
    <xf numFmtId="9" fontId="2" fillId="0" borderId="0" applyFont="0" applyFill="0" applyBorder="0" applyAlignment="0" applyProtection="0"/>
    <xf numFmtId="0" fontId="5" fillId="0" borderId="0"/>
    <xf numFmtId="0" fontId="3" fillId="0" borderId="0"/>
    <xf numFmtId="0" fontId="3" fillId="0" borderId="0"/>
    <xf numFmtId="9"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12" fillId="0" borderId="0"/>
  </cellStyleXfs>
  <cellXfs count="1173">
    <xf numFmtId="0" fontId="0" fillId="0" borderId="0" xfId="0"/>
    <xf numFmtId="164" fontId="9" fillId="0" borderId="0" xfId="0" applyNumberFormat="1" applyFont="1" applyBorder="1" applyAlignment="1">
      <alignment horizontal="center"/>
    </xf>
    <xf numFmtId="0" fontId="10" fillId="2" borderId="0" xfId="0" applyFont="1" applyFill="1"/>
    <xf numFmtId="0" fontId="12" fillId="2" borderId="0" xfId="16" applyFill="1"/>
    <xf numFmtId="0" fontId="4" fillId="0" borderId="16" xfId="16" applyFont="1" applyBorder="1" applyAlignment="1" applyProtection="1">
      <alignment vertical="top"/>
      <protection locked="0"/>
    </xf>
    <xf numFmtId="0" fontId="3" fillId="0" borderId="37" xfId="16" applyFont="1" applyBorder="1" applyAlignment="1" applyProtection="1">
      <alignment vertical="top" wrapText="1"/>
      <protection locked="0"/>
    </xf>
    <xf numFmtId="0" fontId="12" fillId="0" borderId="0" xfId="16"/>
    <xf numFmtId="0" fontId="14" fillId="2" borderId="0" xfId="0" applyFont="1" applyFill="1" applyAlignment="1">
      <alignment horizontal="right" vertical="center"/>
    </xf>
    <xf numFmtId="0" fontId="14" fillId="2" borderId="0" xfId="0" applyFont="1" applyFill="1"/>
    <xf numFmtId="0" fontId="14" fillId="2" borderId="0" xfId="11" applyFont="1" applyFill="1" applyBorder="1" applyAlignment="1">
      <alignment horizontal="center"/>
    </xf>
    <xf numFmtId="0" fontId="18" fillId="2" borderId="0" xfId="11" applyFont="1" applyFill="1" applyBorder="1"/>
    <xf numFmtId="0" fontId="14" fillId="0" borderId="0" xfId="11" applyFont="1" applyFill="1" applyAlignment="1">
      <alignment vertical="top" wrapText="1"/>
    </xf>
    <xf numFmtId="0" fontId="14" fillId="2" borderId="0" xfId="11" applyFont="1" applyFill="1" applyBorder="1"/>
    <xf numFmtId="0" fontId="14" fillId="2" borderId="0" xfId="11" applyFont="1" applyFill="1"/>
    <xf numFmtId="0" fontId="14" fillId="0" borderId="0" xfId="11" applyFont="1"/>
    <xf numFmtId="0" fontId="14" fillId="0" borderId="0" xfId="11" applyFont="1" applyBorder="1"/>
    <xf numFmtId="0" fontId="14" fillId="0" borderId="0" xfId="11" applyFont="1" applyBorder="1" applyAlignment="1">
      <alignment wrapText="1"/>
    </xf>
    <xf numFmtId="0" fontId="14" fillId="0" borderId="4" xfId="11" applyFont="1" applyBorder="1" applyAlignment="1">
      <alignment wrapText="1"/>
    </xf>
    <xf numFmtId="0" fontId="14" fillId="0" borderId="0" xfId="11" applyFont="1" applyAlignment="1">
      <alignment wrapText="1"/>
    </xf>
    <xf numFmtId="0" fontId="14" fillId="0" borderId="0" xfId="11" applyFont="1" applyBorder="1" applyAlignment="1">
      <alignment vertical="top" wrapText="1"/>
    </xf>
    <xf numFmtId="0" fontId="14" fillId="0" borderId="4" xfId="11" applyFont="1" applyBorder="1" applyAlignment="1">
      <alignment vertical="top" wrapText="1"/>
    </xf>
    <xf numFmtId="0" fontId="14" fillId="0" borderId="0" xfId="11" applyFont="1" applyAlignment="1">
      <alignment vertical="top" wrapText="1"/>
    </xf>
    <xf numFmtId="0" fontId="14" fillId="0" borderId="0" xfId="11" applyFont="1" applyFill="1" applyBorder="1" applyAlignment="1">
      <alignment vertical="top" wrapText="1"/>
    </xf>
    <xf numFmtId="0" fontId="14" fillId="0" borderId="4" xfId="11" applyFont="1" applyFill="1" applyBorder="1" applyAlignment="1">
      <alignment vertical="top" wrapText="1"/>
    </xf>
    <xf numFmtId="0" fontId="14" fillId="2" borderId="0" xfId="11" applyFont="1" applyFill="1" applyBorder="1" applyAlignment="1">
      <alignment wrapText="1"/>
    </xf>
    <xf numFmtId="0" fontId="14" fillId="2" borderId="4" xfId="11" applyFont="1" applyFill="1" applyBorder="1" applyAlignment="1">
      <alignment wrapText="1"/>
    </xf>
    <xf numFmtId="0" fontId="14" fillId="2" borderId="0" xfId="11" applyFont="1" applyFill="1" applyAlignment="1">
      <alignment wrapText="1"/>
    </xf>
    <xf numFmtId="0" fontId="14" fillId="2" borderId="2" xfId="11" applyFont="1" applyFill="1" applyBorder="1" applyAlignment="1">
      <alignment wrapText="1"/>
    </xf>
    <xf numFmtId="0" fontId="14" fillId="0" borderId="2" xfId="11" applyFont="1" applyBorder="1" applyAlignment="1">
      <alignment wrapText="1"/>
    </xf>
    <xf numFmtId="0" fontId="14" fillId="2" borderId="5" xfId="11" applyFont="1" applyFill="1" applyBorder="1" applyAlignment="1">
      <alignment wrapText="1"/>
    </xf>
    <xf numFmtId="0" fontId="14" fillId="2" borderId="0" xfId="11" applyFont="1" applyFill="1" applyAlignment="1">
      <alignment horizontal="center" vertical="center"/>
    </xf>
    <xf numFmtId="0" fontId="14" fillId="2" borderId="0" xfId="11" applyFont="1" applyFill="1" applyBorder="1" applyAlignment="1">
      <alignment horizontal="left" vertical="top"/>
    </xf>
    <xf numFmtId="0" fontId="14" fillId="0" borderId="0" xfId="11" applyFont="1" applyBorder="1" applyAlignment="1">
      <alignment horizontal="left" vertical="top"/>
    </xf>
    <xf numFmtId="0" fontId="14" fillId="0" borderId="0" xfId="11" applyFont="1" applyAlignment="1">
      <alignment horizontal="center" vertical="center"/>
    </xf>
    <xf numFmtId="0" fontId="14" fillId="0" borderId="0" xfId="0" applyFont="1" applyAlignment="1">
      <alignment wrapText="1"/>
    </xf>
    <xf numFmtId="0" fontId="14" fillId="2" borderId="0" xfId="0" applyFont="1" applyFill="1" applyAlignment="1">
      <alignment wrapText="1"/>
    </xf>
    <xf numFmtId="0" fontId="14" fillId="2" borderId="8" xfId="0" applyFont="1" applyFill="1" applyBorder="1" applyAlignment="1">
      <alignment wrapText="1"/>
    </xf>
    <xf numFmtId="0" fontId="14" fillId="2" borderId="0" xfId="0" applyFont="1" applyFill="1" applyBorder="1" applyAlignment="1">
      <alignment wrapText="1"/>
    </xf>
    <xf numFmtId="0" fontId="14" fillId="2" borderId="9" xfId="0" applyFont="1" applyFill="1" applyBorder="1" applyAlignment="1">
      <alignment wrapText="1"/>
    </xf>
    <xf numFmtId="0" fontId="14" fillId="2" borderId="2" xfId="0" applyFont="1" applyFill="1" applyBorder="1" applyAlignment="1">
      <alignment wrapText="1"/>
    </xf>
    <xf numFmtId="0" fontId="18" fillId="2" borderId="0" xfId="0" applyFont="1" applyFill="1"/>
    <xf numFmtId="0" fontId="14" fillId="0" borderId="0" xfId="0" applyFont="1"/>
    <xf numFmtId="0" fontId="14" fillId="0" borderId="44" xfId="0" applyFont="1" applyBorder="1" applyAlignment="1">
      <alignment horizontal="left" vertical="top" wrapText="1"/>
    </xf>
    <xf numFmtId="0" fontId="14" fillId="0" borderId="29" xfId="0" applyFont="1" applyBorder="1" applyAlignment="1">
      <alignment horizontal="left" vertical="top" wrapText="1"/>
    </xf>
    <xf numFmtId="0" fontId="14" fillId="0" borderId="21" xfId="0" applyFont="1" applyBorder="1" applyAlignment="1">
      <alignment horizontal="left" vertical="top" wrapText="1"/>
    </xf>
    <xf numFmtId="14" fontId="14" fillId="0" borderId="20" xfId="0" applyNumberFormat="1" applyFont="1" applyBorder="1" applyAlignment="1">
      <alignment horizontal="center" vertical="top" wrapText="1"/>
    </xf>
    <xf numFmtId="0" fontId="14" fillId="0" borderId="29" xfId="0" applyFont="1" applyBorder="1" applyAlignment="1">
      <alignment horizontal="center" vertical="top" wrapText="1"/>
    </xf>
    <xf numFmtId="0" fontId="14" fillId="0" borderId="46" xfId="0" applyFont="1" applyBorder="1" applyAlignment="1">
      <alignment horizontal="left" vertical="top" wrapText="1"/>
    </xf>
    <xf numFmtId="0" fontId="14" fillId="0" borderId="10" xfId="0" applyFont="1" applyBorder="1" applyAlignment="1">
      <alignment horizontal="left" vertical="top" wrapText="1"/>
    </xf>
    <xf numFmtId="0" fontId="14" fillId="0" borderId="19" xfId="0" applyFont="1" applyBorder="1" applyAlignment="1">
      <alignment horizontal="left" vertical="top" wrapText="1"/>
    </xf>
    <xf numFmtId="14" fontId="14" fillId="0" borderId="38" xfId="0" applyNumberFormat="1" applyFont="1" applyBorder="1" applyAlignment="1">
      <alignment horizontal="center" vertical="top" wrapText="1"/>
    </xf>
    <xf numFmtId="0" fontId="14" fillId="0" borderId="10" xfId="0" applyFont="1" applyBorder="1" applyAlignment="1">
      <alignment horizontal="center" vertical="top" wrapText="1"/>
    </xf>
    <xf numFmtId="0" fontId="14" fillId="0" borderId="37" xfId="0" applyFont="1" applyBorder="1" applyAlignment="1">
      <alignment horizontal="center" vertical="top" wrapText="1"/>
    </xf>
    <xf numFmtId="0" fontId="14" fillId="0" borderId="38" xfId="0" applyFont="1" applyBorder="1" applyAlignment="1">
      <alignment horizontal="center" vertical="top" wrapText="1"/>
    </xf>
    <xf numFmtId="0" fontId="14" fillId="0" borderId="52" xfId="0" applyFont="1" applyBorder="1" applyAlignment="1">
      <alignment horizontal="left" vertical="top" wrapText="1"/>
    </xf>
    <xf numFmtId="0" fontId="14" fillId="0" borderId="43" xfId="0" applyFont="1" applyBorder="1" applyAlignment="1">
      <alignment horizontal="left" vertical="top" wrapText="1"/>
    </xf>
    <xf numFmtId="0" fontId="14" fillId="0" borderId="5" xfId="0" applyFont="1" applyBorder="1" applyAlignment="1">
      <alignment horizontal="left" vertical="top" wrapText="1"/>
    </xf>
    <xf numFmtId="0" fontId="14" fillId="0" borderId="2" xfId="0" applyFont="1" applyBorder="1" applyAlignment="1">
      <alignment horizontal="center" vertical="top" wrapText="1"/>
    </xf>
    <xf numFmtId="0" fontId="14" fillId="0" borderId="43" xfId="0" applyFont="1" applyBorder="1" applyAlignment="1">
      <alignment horizontal="center" vertical="top" wrapText="1"/>
    </xf>
    <xf numFmtId="0" fontId="14" fillId="0" borderId="15" xfId="0" applyFont="1" applyBorder="1" applyAlignment="1">
      <alignment horizontal="center" vertical="top" wrapText="1"/>
    </xf>
    <xf numFmtId="0" fontId="14" fillId="2" borderId="0" xfId="0" applyFont="1" applyFill="1" applyAlignment="1">
      <alignment vertical="top"/>
    </xf>
    <xf numFmtId="0" fontId="14" fillId="0" borderId="0" xfId="0" applyFont="1" applyAlignment="1">
      <alignment horizontal="right" vertical="center"/>
    </xf>
    <xf numFmtId="0" fontId="14" fillId="0" borderId="0" xfId="0" applyFont="1" applyAlignment="1">
      <alignment vertical="top"/>
    </xf>
    <xf numFmtId="0" fontId="14" fillId="2" borderId="0" xfId="0" applyFont="1" applyFill="1" applyBorder="1"/>
    <xf numFmtId="0" fontId="14" fillId="0" borderId="0" xfId="0" applyFont="1" applyBorder="1"/>
    <xf numFmtId="0" fontId="14" fillId="2" borderId="0" xfId="0" applyFont="1" applyFill="1" applyAlignment="1">
      <alignment vertical="top" wrapText="1"/>
    </xf>
    <xf numFmtId="0" fontId="14" fillId="0" borderId="0" xfId="0" applyFont="1" applyAlignment="1">
      <alignment vertical="top" wrapText="1"/>
    </xf>
    <xf numFmtId="0" fontId="14" fillId="0" borderId="0" xfId="0" applyFont="1" applyFill="1" applyAlignment="1">
      <alignment vertical="top" wrapText="1"/>
    </xf>
    <xf numFmtId="0" fontId="14" fillId="2" borderId="0" xfId="0" applyFont="1" applyFill="1" applyAlignment="1">
      <alignment horizontal="left" vertical="top"/>
    </xf>
    <xf numFmtId="0" fontId="14" fillId="0" borderId="0" xfId="0" applyFont="1" applyAlignment="1">
      <alignment horizontal="left" vertical="top"/>
    </xf>
    <xf numFmtId="0" fontId="14" fillId="2" borderId="0" xfId="0" applyFont="1" applyFill="1" applyBorder="1" applyAlignment="1">
      <alignment horizontal="left" vertical="top"/>
    </xf>
    <xf numFmtId="0" fontId="14" fillId="0" borderId="0" xfId="0" applyFont="1" applyBorder="1" applyAlignment="1">
      <alignment horizontal="left" vertical="top"/>
    </xf>
    <xf numFmtId="0" fontId="15" fillId="0" borderId="16" xfId="16" applyFont="1" applyBorder="1" applyAlignment="1" applyProtection="1">
      <alignment vertical="top"/>
      <protection locked="0"/>
    </xf>
    <xf numFmtId="0" fontId="14" fillId="0" borderId="16" xfId="16" applyFont="1" applyBorder="1" applyAlignment="1" applyProtection="1">
      <alignment vertical="top" wrapText="1"/>
      <protection locked="0"/>
    </xf>
    <xf numFmtId="0" fontId="15" fillId="0" borderId="20" xfId="16" applyFont="1" applyBorder="1" applyAlignment="1" applyProtection="1">
      <alignment horizontal="left" vertical="top"/>
      <protection locked="0"/>
    </xf>
    <xf numFmtId="0" fontId="14" fillId="0" borderId="20" xfId="16" applyFont="1" applyBorder="1" applyAlignment="1" applyProtection="1">
      <alignment vertical="top" wrapText="1"/>
      <protection locked="0"/>
    </xf>
    <xf numFmtId="0" fontId="15" fillId="0" borderId="16" xfId="16" applyFont="1" applyBorder="1" applyAlignment="1" applyProtection="1">
      <alignment horizontal="left" vertical="top"/>
      <protection locked="0"/>
    </xf>
    <xf numFmtId="0" fontId="15" fillId="0" borderId="38" xfId="16" applyFont="1" applyBorder="1" applyAlignment="1" applyProtection="1">
      <alignment horizontal="left" vertical="top"/>
      <protection locked="0"/>
    </xf>
    <xf numFmtId="0" fontId="14" fillId="0" borderId="38" xfId="16" applyFont="1" applyBorder="1" applyAlignment="1" applyProtection="1">
      <alignment vertical="top" wrapText="1"/>
      <protection locked="0"/>
    </xf>
    <xf numFmtId="0" fontId="14" fillId="0" borderId="16" xfId="16" applyFont="1" applyBorder="1" applyAlignment="1" applyProtection="1">
      <alignment horizontal="left" vertical="top"/>
      <protection locked="0"/>
    </xf>
    <xf numFmtId="0" fontId="14" fillId="0" borderId="16" xfId="16" applyFont="1" applyBorder="1" applyAlignment="1" applyProtection="1">
      <alignment vertical="top"/>
      <protection locked="0"/>
    </xf>
    <xf numFmtId="0" fontId="14" fillId="0" borderId="18" xfId="16" applyFont="1" applyBorder="1" applyAlignment="1" applyProtection="1">
      <alignment vertical="top" wrapText="1"/>
      <protection locked="0"/>
    </xf>
    <xf numFmtId="0" fontId="14" fillId="0" borderId="18" xfId="16" applyFont="1" applyBorder="1" applyAlignment="1" applyProtection="1">
      <alignment horizontal="left" vertical="top"/>
      <protection locked="0"/>
    </xf>
    <xf numFmtId="0" fontId="15" fillId="2" borderId="0" xfId="0" applyFont="1" applyFill="1" applyBorder="1" applyAlignment="1">
      <alignment horizontal="left"/>
    </xf>
    <xf numFmtId="0" fontId="14" fillId="2" borderId="0" xfId="0" applyFont="1" applyFill="1" applyBorder="1" applyAlignment="1">
      <alignment horizontal="center" vertical="center"/>
    </xf>
    <xf numFmtId="0" fontId="14" fillId="2" borderId="0" xfId="10" applyFont="1" applyFill="1"/>
    <xf numFmtId="0" fontId="14" fillId="0" borderId="0" xfId="10" applyFont="1"/>
    <xf numFmtId="0" fontId="14" fillId="2" borderId="0" xfId="10" applyFont="1" applyFill="1" applyAlignment="1">
      <alignment wrapText="1"/>
    </xf>
    <xf numFmtId="0" fontId="14" fillId="0" borderId="0" xfId="10" applyFont="1" applyAlignment="1">
      <alignment wrapText="1"/>
    </xf>
    <xf numFmtId="0" fontId="14" fillId="2" borderId="0" xfId="10" applyFont="1" applyFill="1" applyBorder="1"/>
    <xf numFmtId="0" fontId="14" fillId="0" borderId="0" xfId="10" applyFont="1" applyBorder="1"/>
    <xf numFmtId="0" fontId="14" fillId="0" borderId="4" xfId="10" applyFont="1" applyBorder="1"/>
    <xf numFmtId="0" fontId="14" fillId="2" borderId="0" xfId="10" applyFont="1" applyFill="1" applyAlignment="1">
      <alignment horizontal="right" vertical="center"/>
    </xf>
    <xf numFmtId="0" fontId="14" fillId="2" borderId="0" xfId="10" applyFont="1" applyFill="1" applyAlignment="1">
      <alignment horizontal="left" vertical="top"/>
    </xf>
    <xf numFmtId="0" fontId="14" fillId="2" borderId="0" xfId="10" applyFont="1" applyFill="1" applyAlignment="1">
      <alignment horizontal="center" vertical="center"/>
    </xf>
    <xf numFmtId="0" fontId="14" fillId="2" borderId="0" xfId="10" applyFont="1" applyFill="1" applyAlignment="1">
      <alignment vertical="top"/>
    </xf>
    <xf numFmtId="0" fontId="14" fillId="0" borderId="0" xfId="10" applyFont="1" applyAlignment="1">
      <alignment horizontal="right" vertical="center"/>
    </xf>
    <xf numFmtId="0" fontId="14" fillId="0" borderId="0" xfId="10" applyFont="1" applyAlignment="1">
      <alignment horizontal="left" vertical="top"/>
    </xf>
    <xf numFmtId="0" fontId="14" fillId="0" borderId="0" xfId="10" applyFont="1" applyAlignment="1">
      <alignment horizontal="center" vertical="center"/>
    </xf>
    <xf numFmtId="0" fontId="18" fillId="2" borderId="0" xfId="0" applyFont="1" applyFill="1" applyAlignment="1">
      <alignment horizontal="left" vertical="top"/>
    </xf>
    <xf numFmtId="0" fontId="15" fillId="2" borderId="0" xfId="1" applyFont="1" applyFill="1" applyBorder="1" applyAlignment="1"/>
    <xf numFmtId="0" fontId="15" fillId="2" borderId="0" xfId="0" applyFont="1" applyFill="1" applyBorder="1" applyAlignment="1">
      <alignment horizontal="left" vertical="top"/>
    </xf>
    <xf numFmtId="0" fontId="14" fillId="0" borderId="0" xfId="0" applyFont="1" applyFill="1" applyAlignment="1">
      <alignment horizontal="left" vertical="top"/>
    </xf>
    <xf numFmtId="0" fontId="14" fillId="2" borderId="0" xfId="0" applyFont="1" applyFill="1" applyAlignment="1">
      <alignment horizontal="left" vertical="top" wrapText="1"/>
    </xf>
    <xf numFmtId="0" fontId="14" fillId="0" borderId="0" xfId="0" applyFont="1" applyFill="1" applyAlignment="1">
      <alignment horizontal="left" vertical="top" wrapText="1"/>
    </xf>
    <xf numFmtId="0" fontId="14" fillId="2" borderId="2" xfId="0" applyFont="1" applyFill="1" applyBorder="1" applyAlignment="1">
      <alignment horizontal="left" vertical="top"/>
    </xf>
    <xf numFmtId="0" fontId="14" fillId="2" borderId="0" xfId="0" applyFont="1" applyFill="1" applyAlignment="1">
      <alignment horizontal="center" vertical="center"/>
    </xf>
    <xf numFmtId="0" fontId="15" fillId="0" borderId="16" xfId="0" applyFont="1" applyBorder="1" applyAlignment="1" applyProtection="1">
      <alignment vertical="top"/>
      <protection locked="0"/>
    </xf>
    <xf numFmtId="0" fontId="14" fillId="0" borderId="10" xfId="0" applyFont="1" applyBorder="1" applyAlignment="1" applyProtection="1">
      <alignment vertical="top" wrapText="1"/>
      <protection locked="0"/>
    </xf>
    <xf numFmtId="0" fontId="14" fillId="0" borderId="16" xfId="0" applyFont="1" applyBorder="1" applyAlignment="1" applyProtection="1">
      <alignment vertical="top" wrapText="1"/>
      <protection locked="0"/>
    </xf>
    <xf numFmtId="0" fontId="15" fillId="0" borderId="16" xfId="0" applyFont="1" applyBorder="1" applyAlignment="1" applyProtection="1">
      <alignment horizontal="left" vertical="top"/>
      <protection locked="0"/>
    </xf>
    <xf numFmtId="0" fontId="14" fillId="0" borderId="10" xfId="0" applyFont="1" applyBorder="1" applyAlignment="1" applyProtection="1">
      <alignment vertical="top"/>
      <protection locked="0"/>
    </xf>
    <xf numFmtId="0" fontId="15" fillId="0" borderId="18" xfId="0" applyFont="1" applyBorder="1" applyAlignment="1" applyProtection="1">
      <alignment horizontal="left" vertical="top"/>
      <protection locked="0"/>
    </xf>
    <xf numFmtId="0" fontId="14" fillId="0" borderId="39" xfId="0" applyFont="1" applyBorder="1" applyAlignment="1" applyProtection="1">
      <alignment vertical="top"/>
      <protection locked="0"/>
    </xf>
    <xf numFmtId="0" fontId="14" fillId="0" borderId="18" xfId="0" applyFont="1" applyBorder="1" applyAlignment="1" applyProtection="1">
      <alignment vertical="top" wrapText="1"/>
      <protection locked="0"/>
    </xf>
    <xf numFmtId="0" fontId="15" fillId="0" borderId="38" xfId="0" applyFont="1" applyBorder="1" applyAlignment="1" applyProtection="1">
      <alignment horizontal="left" vertical="top"/>
      <protection locked="0"/>
    </xf>
    <xf numFmtId="0" fontId="14" fillId="0" borderId="37" xfId="0" applyFont="1" applyBorder="1" applyAlignment="1" applyProtection="1">
      <alignment vertical="top"/>
      <protection locked="0"/>
    </xf>
    <xf numFmtId="0" fontId="14" fillId="0" borderId="38" xfId="0" applyFont="1" applyBorder="1" applyAlignment="1" applyProtection="1">
      <alignment vertical="top" wrapText="1"/>
      <protection locked="0"/>
    </xf>
    <xf numFmtId="0" fontId="14" fillId="0" borderId="16" xfId="0" applyFont="1" applyBorder="1" applyAlignment="1" applyProtection="1">
      <alignment horizontal="left" vertical="top"/>
      <protection locked="0"/>
    </xf>
    <xf numFmtId="0" fontId="14" fillId="0" borderId="18" xfId="0" applyFont="1" applyBorder="1" applyAlignment="1" applyProtection="1">
      <alignment horizontal="left" vertical="top"/>
      <protection locked="0"/>
    </xf>
    <xf numFmtId="0" fontId="14" fillId="0" borderId="16" xfId="0" applyFont="1" applyBorder="1" applyAlignment="1" applyProtection="1">
      <alignment vertical="top"/>
      <protection locked="0"/>
    </xf>
    <xf numFmtId="0" fontId="15" fillId="0" borderId="38" xfId="0" applyFont="1" applyBorder="1" applyAlignment="1" applyProtection="1">
      <alignment vertical="top"/>
      <protection locked="0"/>
    </xf>
    <xf numFmtId="0" fontId="15" fillId="0" borderId="18" xfId="0" applyFont="1" applyBorder="1" applyAlignment="1" applyProtection="1">
      <alignment vertical="top"/>
      <protection locked="0"/>
    </xf>
    <xf numFmtId="0" fontId="15" fillId="0" borderId="0" xfId="0" applyFont="1" applyBorder="1" applyAlignment="1" applyProtection="1">
      <alignment vertical="top"/>
      <protection locked="0"/>
    </xf>
    <xf numFmtId="0" fontId="14" fillId="0" borderId="14" xfId="0" applyFont="1" applyBorder="1" applyAlignment="1" applyProtection="1">
      <alignment vertical="top"/>
      <protection locked="0"/>
    </xf>
    <xf numFmtId="0" fontId="14" fillId="0" borderId="0" xfId="0" applyFont="1" applyBorder="1" applyAlignment="1" applyProtection="1">
      <alignment vertical="top" wrapText="1"/>
      <protection locked="0"/>
    </xf>
    <xf numFmtId="0" fontId="14" fillId="0" borderId="37" xfId="0" applyFont="1" applyBorder="1" applyAlignment="1" applyProtection="1">
      <alignment vertical="top" wrapText="1"/>
      <protection locked="0"/>
    </xf>
    <xf numFmtId="0" fontId="14" fillId="0" borderId="38" xfId="0" applyFont="1" applyBorder="1" applyAlignment="1" applyProtection="1">
      <alignment horizontal="left" vertical="top" wrapText="1"/>
      <protection locked="0"/>
    </xf>
    <xf numFmtId="0" fontId="14" fillId="0" borderId="38" xfId="0" applyFont="1" applyBorder="1" applyAlignment="1" applyProtection="1">
      <alignment horizontal="left" vertical="top"/>
      <protection locked="0"/>
    </xf>
    <xf numFmtId="0" fontId="14" fillId="0" borderId="7" xfId="0" applyFont="1" applyBorder="1" applyAlignment="1">
      <alignment horizontal="left" vertical="top"/>
    </xf>
    <xf numFmtId="0" fontId="14" fillId="2" borderId="1" xfId="0" applyFont="1" applyFill="1" applyBorder="1" applyAlignment="1">
      <alignment horizontal="left" vertical="top"/>
    </xf>
    <xf numFmtId="0" fontId="14" fillId="2" borderId="16" xfId="0" applyFont="1" applyFill="1" applyBorder="1" applyAlignment="1">
      <alignment vertical="top"/>
    </xf>
    <xf numFmtId="0" fontId="14" fillId="2" borderId="8" xfId="0" applyFont="1" applyFill="1" applyBorder="1" applyAlignment="1">
      <alignment horizontal="left" vertical="top"/>
    </xf>
    <xf numFmtId="0" fontId="14" fillId="2" borderId="21"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23"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19"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7" xfId="0" applyFont="1" applyFill="1" applyBorder="1" applyAlignment="1">
      <alignment horizontal="left" vertical="top" wrapText="1"/>
    </xf>
    <xf numFmtId="0" fontId="14" fillId="2" borderId="0" xfId="0" applyFont="1" applyFill="1" applyBorder="1" applyAlignment="1">
      <alignment horizontal="left" vertical="top"/>
    </xf>
    <xf numFmtId="0" fontId="14" fillId="2" borderId="51" xfId="0" applyFont="1" applyFill="1" applyBorder="1" applyAlignment="1">
      <alignment horizontal="left" vertical="top"/>
    </xf>
    <xf numFmtId="0" fontId="14" fillId="2" borderId="25" xfId="0" applyFont="1" applyFill="1" applyBorder="1" applyAlignment="1">
      <alignment horizontal="left" vertical="top" wrapText="1"/>
    </xf>
    <xf numFmtId="0" fontId="14" fillId="2" borderId="60" xfId="0" applyFont="1" applyFill="1" applyBorder="1" applyAlignment="1">
      <alignment horizontal="left" vertical="top"/>
    </xf>
    <xf numFmtId="0" fontId="14" fillId="2" borderId="69" xfId="0" applyFont="1" applyFill="1" applyBorder="1" applyAlignment="1">
      <alignment horizontal="left" vertical="center" wrapText="1"/>
    </xf>
    <xf numFmtId="0" fontId="14" fillId="2" borderId="37" xfId="0" applyFont="1" applyFill="1" applyBorder="1" applyAlignment="1">
      <alignment horizontal="center" vertical="center" wrapText="1"/>
    </xf>
    <xf numFmtId="0" fontId="14" fillId="2" borderId="50" xfId="0" applyFont="1" applyFill="1" applyBorder="1" applyAlignment="1">
      <alignment horizontal="left" vertical="top" wrapText="1"/>
    </xf>
    <xf numFmtId="0" fontId="14" fillId="2" borderId="37" xfId="0" applyFont="1" applyFill="1" applyBorder="1" applyAlignment="1">
      <alignment horizontal="left" vertical="top" wrapText="1"/>
    </xf>
    <xf numFmtId="0" fontId="14" fillId="2" borderId="19"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67" xfId="0" applyFont="1" applyFill="1" applyBorder="1" applyAlignment="1">
      <alignment horizontal="left" vertical="top" wrapText="1"/>
    </xf>
    <xf numFmtId="0" fontId="14" fillId="2" borderId="39" xfId="0" applyFont="1" applyFill="1" applyBorder="1" applyAlignment="1">
      <alignment horizontal="left" vertical="top" wrapText="1"/>
    </xf>
    <xf numFmtId="0" fontId="14" fillId="2" borderId="4"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47"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6" xfId="0" applyFont="1" applyFill="1" applyBorder="1" applyAlignment="1">
      <alignment horizontal="left" vertical="top" wrapText="1"/>
    </xf>
    <xf numFmtId="0" fontId="14" fillId="2" borderId="14" xfId="0" applyFont="1" applyFill="1" applyBorder="1" applyAlignment="1">
      <alignment horizontal="center" vertical="center" wrapText="1"/>
    </xf>
    <xf numFmtId="0" fontId="14" fillId="2" borderId="63"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14" xfId="0" applyFont="1" applyFill="1" applyBorder="1" applyAlignment="1">
      <alignment horizontal="left" vertical="top" wrapText="1"/>
    </xf>
    <xf numFmtId="0" fontId="14" fillId="2" borderId="35" xfId="0" applyFont="1" applyFill="1" applyBorder="1" applyAlignment="1">
      <alignment horizontal="left" vertical="top" wrapText="1"/>
    </xf>
    <xf numFmtId="0" fontId="14" fillId="2" borderId="29" xfId="0" applyFont="1" applyFill="1" applyBorder="1" applyAlignment="1">
      <alignment horizontal="center" vertical="center" wrapText="1"/>
    </xf>
    <xf numFmtId="0" fontId="14" fillId="2" borderId="34" xfId="0" applyFont="1" applyFill="1" applyBorder="1" applyAlignment="1">
      <alignment horizontal="left" vertical="top" wrapText="1"/>
    </xf>
    <xf numFmtId="0" fontId="14" fillId="2" borderId="15" xfId="0" applyFont="1" applyFill="1" applyBorder="1" applyAlignment="1">
      <alignment horizontal="center" vertical="center" wrapText="1"/>
    </xf>
    <xf numFmtId="0" fontId="14" fillId="2" borderId="38" xfId="0" applyFont="1" applyFill="1" applyBorder="1" applyAlignment="1">
      <alignment horizontal="left" vertical="top" wrapText="1"/>
    </xf>
    <xf numFmtId="0" fontId="14" fillId="2" borderId="70" xfId="0" applyFont="1" applyFill="1" applyBorder="1" applyAlignment="1">
      <alignment horizontal="left" vertical="top" wrapText="1"/>
    </xf>
    <xf numFmtId="0" fontId="14" fillId="2" borderId="43" xfId="0" applyFont="1" applyFill="1" applyBorder="1" applyAlignment="1">
      <alignment horizontal="left" vertical="top" wrapText="1"/>
    </xf>
    <xf numFmtId="0" fontId="14" fillId="2" borderId="5" xfId="0" applyFont="1" applyFill="1" applyBorder="1" applyAlignment="1">
      <alignment horizontal="center" vertical="center" wrapText="1"/>
    </xf>
    <xf numFmtId="0" fontId="14" fillId="8" borderId="56" xfId="0" applyFont="1" applyFill="1" applyBorder="1" applyAlignment="1">
      <alignment horizontal="right"/>
    </xf>
    <xf numFmtId="0" fontId="14" fillId="8" borderId="31" xfId="0" applyFont="1" applyFill="1" applyBorder="1"/>
    <xf numFmtId="0" fontId="14" fillId="2" borderId="68" xfId="11" applyFont="1" applyFill="1" applyBorder="1" applyAlignment="1"/>
    <xf numFmtId="0" fontId="14" fillId="2" borderId="17" xfId="11" applyFont="1" applyFill="1" applyBorder="1" applyAlignment="1">
      <alignment horizontal="left" vertical="top"/>
    </xf>
    <xf numFmtId="0" fontId="14" fillId="3" borderId="51" xfId="0" applyFont="1" applyFill="1" applyBorder="1" applyAlignment="1">
      <alignment horizontal="right"/>
    </xf>
    <xf numFmtId="0" fontId="14" fillId="3" borderId="33" xfId="0" applyFont="1" applyFill="1" applyBorder="1"/>
    <xf numFmtId="0" fontId="14" fillId="8" borderId="51" xfId="0" applyFont="1" applyFill="1" applyBorder="1" applyAlignment="1">
      <alignment vertical="top"/>
    </xf>
    <xf numFmtId="0" fontId="14" fillId="2" borderId="47" xfId="11" applyFont="1" applyFill="1" applyBorder="1" applyAlignment="1"/>
    <xf numFmtId="0" fontId="14" fillId="9" borderId="51" xfId="0" applyFont="1" applyFill="1" applyBorder="1" applyAlignment="1">
      <alignment horizontal="right"/>
    </xf>
    <xf numFmtId="0" fontId="14" fillId="9" borderId="33" xfId="0" applyFont="1" applyFill="1" applyBorder="1"/>
    <xf numFmtId="0" fontId="14" fillId="6" borderId="54" xfId="1" applyFont="1" applyFill="1" applyBorder="1" applyAlignment="1">
      <alignment vertical="center" wrapText="1"/>
    </xf>
    <xf numFmtId="0" fontId="14" fillId="2" borderId="17" xfId="11" applyFont="1" applyFill="1" applyBorder="1"/>
    <xf numFmtId="0" fontId="14" fillId="6" borderId="51" xfId="0" applyFont="1" applyFill="1" applyBorder="1" applyAlignment="1">
      <alignment horizontal="right"/>
    </xf>
    <xf numFmtId="0" fontId="14" fillId="6" borderId="16" xfId="0" applyFont="1" applyFill="1" applyBorder="1"/>
    <xf numFmtId="0" fontId="14" fillId="2" borderId="4" xfId="11" applyFont="1" applyFill="1" applyBorder="1" applyAlignment="1"/>
    <xf numFmtId="0" fontId="14" fillId="2" borderId="22" xfId="11" applyFont="1" applyFill="1" applyBorder="1" applyAlignment="1">
      <alignment horizontal="left" vertical="top"/>
    </xf>
    <xf numFmtId="0" fontId="14" fillId="2" borderId="54" xfId="1" applyFont="1" applyFill="1" applyBorder="1" applyAlignment="1">
      <alignment horizontal="right" wrapText="1"/>
    </xf>
    <xf numFmtId="0" fontId="14" fillId="2" borderId="9" xfId="0" applyFont="1" applyFill="1" applyBorder="1"/>
    <xf numFmtId="0" fontId="14" fillId="2" borderId="5" xfId="11" applyFont="1" applyFill="1" applyBorder="1" applyAlignment="1"/>
    <xf numFmtId="0" fontId="14" fillId="2" borderId="53" xfId="11" applyFont="1" applyFill="1" applyBorder="1" applyAlignment="1"/>
    <xf numFmtId="0" fontId="15" fillId="0" borderId="7"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14"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3" xfId="0" applyFont="1" applyFill="1" applyBorder="1" applyAlignment="1">
      <alignment horizontal="left" vertical="center"/>
    </xf>
    <xf numFmtId="0" fontId="15" fillId="0" borderId="3" xfId="0" applyFont="1" applyFill="1" applyBorder="1" applyAlignment="1">
      <alignment horizontal="left" vertical="center" wrapText="1"/>
    </xf>
    <xf numFmtId="0" fontId="14" fillId="0" borderId="38" xfId="0" applyFont="1" applyBorder="1" applyAlignment="1">
      <alignment horizontal="left" vertical="top" wrapText="1"/>
    </xf>
    <xf numFmtId="0" fontId="14" fillId="0" borderId="29" xfId="0" applyFont="1" applyBorder="1" applyAlignment="1">
      <alignment horizontal="center" vertical="center" wrapText="1"/>
    </xf>
    <xf numFmtId="0" fontId="14" fillId="0" borderId="38" xfId="0" applyFont="1" applyFill="1" applyBorder="1" applyAlignment="1">
      <alignment horizontal="left" vertical="top" wrapText="1"/>
    </xf>
    <xf numFmtId="0" fontId="14" fillId="0" borderId="29" xfId="0" applyFont="1" applyFill="1" applyBorder="1" applyAlignment="1">
      <alignment horizontal="left" vertical="top" wrapText="1"/>
    </xf>
    <xf numFmtId="0" fontId="14" fillId="0" borderId="29" xfId="0" applyFont="1" applyFill="1" applyBorder="1" applyAlignment="1">
      <alignment horizontal="center" vertical="center" wrapText="1"/>
    </xf>
    <xf numFmtId="0" fontId="14" fillId="0" borderId="18" xfId="0" applyFont="1" applyBorder="1" applyAlignment="1">
      <alignment horizontal="left" vertical="top" wrapText="1"/>
    </xf>
    <xf numFmtId="0" fontId="14" fillId="0" borderId="15" xfId="0" applyFont="1" applyBorder="1" applyAlignment="1">
      <alignment horizontal="center" vertical="center" wrapText="1"/>
    </xf>
    <xf numFmtId="0" fontId="14" fillId="0" borderId="18" xfId="0" applyFont="1" applyFill="1" applyBorder="1" applyAlignment="1">
      <alignment horizontal="left" vertical="top" wrapText="1"/>
    </xf>
    <xf numFmtId="0" fontId="14" fillId="0" borderId="43"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14" fillId="0" borderId="37" xfId="0" applyFont="1" applyBorder="1" applyAlignment="1">
      <alignment horizontal="center" vertical="center" wrapText="1"/>
    </xf>
    <xf numFmtId="0" fontId="14" fillId="0" borderId="16"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37" xfId="0" applyFont="1" applyFill="1" applyBorder="1" applyAlignment="1">
      <alignment horizontal="center" vertical="center" wrapText="1"/>
    </xf>
    <xf numFmtId="0" fontId="14" fillId="5" borderId="10" xfId="0" applyFont="1" applyFill="1" applyBorder="1" applyAlignment="1">
      <alignment wrapText="1"/>
    </xf>
    <xf numFmtId="0" fontId="14" fillId="5" borderId="16" xfId="0" applyFont="1" applyFill="1" applyBorder="1" applyAlignment="1">
      <alignment horizontal="left" vertical="top" wrapText="1"/>
    </xf>
    <xf numFmtId="0" fontId="14" fillId="5" borderId="10" xfId="0" applyFont="1" applyFill="1" applyBorder="1" applyAlignment="1">
      <alignment horizontal="left" vertical="top" wrapText="1"/>
    </xf>
    <xf numFmtId="0" fontId="14" fillId="0" borderId="16" xfId="0" applyFont="1" applyBorder="1" applyAlignment="1">
      <alignment horizontal="right" vertical="top" wrapText="1"/>
    </xf>
    <xf numFmtId="0" fontId="14" fillId="4" borderId="16" xfId="1" applyFont="1" applyFill="1" applyBorder="1" applyAlignment="1">
      <alignment horizontal="left" vertical="top" wrapText="1"/>
    </xf>
    <xf numFmtId="0" fontId="14" fillId="0" borderId="18" xfId="0" applyFont="1" applyBorder="1" applyAlignment="1">
      <alignment horizontal="right" vertical="top" wrapText="1"/>
    </xf>
    <xf numFmtId="0" fontId="14" fillId="2" borderId="0" xfId="1" applyFont="1" applyFill="1" applyBorder="1"/>
    <xf numFmtId="0" fontId="14" fillId="2" borderId="0" xfId="1" applyFont="1" applyFill="1" applyBorder="1" applyAlignment="1"/>
    <xf numFmtId="0" fontId="14" fillId="2" borderId="0" xfId="1" applyFont="1" applyFill="1" applyBorder="1" applyAlignment="1">
      <alignment vertical="top"/>
    </xf>
    <xf numFmtId="0" fontId="11" fillId="2" borderId="25" xfId="11" applyFont="1" applyFill="1" applyBorder="1" applyAlignment="1"/>
    <xf numFmtId="0" fontId="11" fillId="2" borderId="55" xfId="11" applyFont="1" applyFill="1" applyBorder="1" applyAlignment="1"/>
    <xf numFmtId="0" fontId="14" fillId="0" borderId="10" xfId="16" applyFont="1" applyBorder="1" applyAlignment="1" applyProtection="1">
      <alignment horizontal="left" vertical="top" wrapText="1"/>
      <protection locked="0"/>
    </xf>
    <xf numFmtId="0" fontId="14" fillId="2" borderId="4" xfId="0" applyFont="1" applyFill="1" applyBorder="1" applyAlignment="1">
      <alignment horizontal="left" vertical="top"/>
    </xf>
    <xf numFmtId="0" fontId="14" fillId="2" borderId="5" xfId="0" applyFont="1" applyFill="1" applyBorder="1" applyAlignment="1">
      <alignment horizontal="left" vertical="top"/>
    </xf>
    <xf numFmtId="0" fontId="15" fillId="2" borderId="13" xfId="0" applyFont="1" applyFill="1" applyBorder="1" applyAlignment="1">
      <alignment horizontal="left" vertical="center"/>
    </xf>
    <xf numFmtId="0" fontId="15" fillId="2" borderId="14" xfId="0" applyFont="1" applyFill="1" applyBorder="1" applyAlignment="1">
      <alignment horizontal="left" vertical="center"/>
    </xf>
    <xf numFmtId="0" fontId="15" fillId="2" borderId="15" xfId="0" applyFont="1" applyFill="1" applyBorder="1" applyAlignment="1">
      <alignment horizontal="left" vertical="center"/>
    </xf>
    <xf numFmtId="0" fontId="14" fillId="0" borderId="10" xfId="16" applyFont="1" applyBorder="1" applyAlignment="1" applyProtection="1">
      <alignment vertical="top" wrapText="1"/>
      <protection locked="0"/>
    </xf>
    <xf numFmtId="0" fontId="14" fillId="0" borderId="37" xfId="16" applyFont="1" applyBorder="1" applyAlignment="1" applyProtection="1">
      <alignment vertical="top"/>
      <protection locked="0"/>
    </xf>
    <xf numFmtId="0" fontId="14" fillId="0" borderId="39" xfId="16" applyFont="1" applyBorder="1" applyAlignment="1" applyProtection="1">
      <alignment vertical="top"/>
      <protection locked="0"/>
    </xf>
    <xf numFmtId="0" fontId="14" fillId="0" borderId="29" xfId="16" applyFont="1" applyBorder="1" applyAlignment="1" applyProtection="1">
      <alignment horizontal="left" vertical="top"/>
      <protection locked="0"/>
    </xf>
    <xf numFmtId="0" fontId="14" fillId="0" borderId="10" xfId="16" applyFont="1" applyBorder="1" applyAlignment="1" applyProtection="1">
      <alignment horizontal="left" vertical="top"/>
      <protection locked="0"/>
    </xf>
    <xf numFmtId="0" fontId="14" fillId="0" borderId="37" xfId="16" applyFont="1" applyBorder="1" applyAlignment="1" applyProtection="1">
      <alignment horizontal="left" vertical="top"/>
      <protection locked="0"/>
    </xf>
    <xf numFmtId="0" fontId="3" fillId="0" borderId="37" xfId="16" applyFont="1" applyBorder="1" applyAlignment="1" applyProtection="1">
      <alignment vertical="top"/>
      <protection locked="0"/>
    </xf>
    <xf numFmtId="0" fontId="12" fillId="0" borderId="0" xfId="16" applyAlignment="1"/>
    <xf numFmtId="0" fontId="14" fillId="2" borderId="7"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6" xfId="0" applyFont="1" applyFill="1" applyBorder="1" applyAlignment="1"/>
    <xf numFmtId="0" fontId="14" fillId="2" borderId="10" xfId="0" applyFont="1" applyFill="1" applyBorder="1"/>
    <xf numFmtId="0" fontId="14" fillId="2" borderId="43" xfId="0" applyFont="1" applyFill="1" applyBorder="1"/>
    <xf numFmtId="0" fontId="14" fillId="2" borderId="37" xfId="0" applyFont="1" applyFill="1" applyBorder="1"/>
    <xf numFmtId="0" fontId="14" fillId="2" borderId="39" xfId="0" applyFont="1" applyFill="1" applyBorder="1"/>
    <xf numFmtId="0" fontId="14" fillId="2" borderId="29" xfId="0" applyFont="1" applyFill="1" applyBorder="1"/>
    <xf numFmtId="0" fontId="14" fillId="2" borderId="6" xfId="0" applyFont="1" applyFill="1" applyBorder="1"/>
    <xf numFmtId="0" fontId="14" fillId="2" borderId="42" xfId="0" applyFont="1" applyFill="1" applyBorder="1" applyAlignment="1">
      <alignment horizontal="left" vertical="center" wrapText="1"/>
    </xf>
    <xf numFmtId="0" fontId="14" fillId="2" borderId="0" xfId="10" applyFont="1" applyFill="1" applyBorder="1" applyAlignment="1">
      <alignment vertical="top"/>
    </xf>
    <xf numFmtId="0" fontId="18" fillId="2" borderId="0" xfId="10" applyFont="1" applyFill="1" applyAlignment="1">
      <alignment horizontal="left" vertical="top" wrapText="1"/>
    </xf>
    <xf numFmtId="0" fontId="14" fillId="8" borderId="30" xfId="0" applyFont="1" applyFill="1" applyBorder="1" applyAlignment="1"/>
    <xf numFmtId="0" fontId="14" fillId="2" borderId="68" xfId="10" applyFont="1" applyFill="1" applyBorder="1" applyAlignment="1">
      <alignment vertical="center" wrapText="1"/>
    </xf>
    <xf numFmtId="165" fontId="14" fillId="2" borderId="0" xfId="10" applyNumberFormat="1" applyFont="1" applyFill="1" applyBorder="1" applyAlignment="1">
      <alignment vertical="top" wrapText="1"/>
    </xf>
    <xf numFmtId="0" fontId="14" fillId="3" borderId="25" xfId="0" applyFont="1" applyFill="1" applyBorder="1" applyAlignment="1">
      <alignment vertical="top"/>
    </xf>
    <xf numFmtId="0" fontId="14" fillId="2" borderId="47" xfId="10" applyFont="1" applyFill="1" applyBorder="1" applyAlignment="1">
      <alignment vertical="center" wrapText="1"/>
    </xf>
    <xf numFmtId="0" fontId="14" fillId="0" borderId="17" xfId="10" applyFont="1" applyBorder="1" applyAlignment="1">
      <alignment horizontal="left" vertical="center" wrapText="1"/>
    </xf>
    <xf numFmtId="0" fontId="14" fillId="2" borderId="0" xfId="10" applyFont="1" applyFill="1" applyBorder="1" applyAlignment="1">
      <alignment vertical="top" wrapText="1"/>
    </xf>
    <xf numFmtId="0" fontId="14" fillId="9" borderId="25" xfId="0" applyFont="1" applyFill="1" applyBorder="1" applyAlignment="1"/>
    <xf numFmtId="0" fontId="14" fillId="6" borderId="25" xfId="0" applyFont="1" applyFill="1" applyBorder="1" applyAlignment="1"/>
    <xf numFmtId="0" fontId="14" fillId="0" borderId="54" xfId="0" applyFont="1" applyFill="1" applyBorder="1" applyAlignment="1">
      <alignment horizontal="right"/>
    </xf>
    <xf numFmtId="0" fontId="14" fillId="2" borderId="55" xfId="0" applyFont="1" applyFill="1" applyBorder="1" applyAlignment="1"/>
    <xf numFmtId="0" fontId="14" fillId="2" borderId="54" xfId="10" applyFont="1" applyFill="1" applyBorder="1" applyAlignment="1">
      <alignment vertical="center" wrapText="1"/>
    </xf>
    <xf numFmtId="0" fontId="14" fillId="0" borderId="23" xfId="10" applyFont="1" applyBorder="1" applyAlignment="1">
      <alignment horizontal="left" vertical="center" wrapText="1"/>
    </xf>
    <xf numFmtId="0" fontId="14" fillId="2" borderId="44" xfId="10" applyFont="1" applyFill="1" applyBorder="1" applyAlignment="1">
      <alignment horizontal="right" vertical="center"/>
    </xf>
    <xf numFmtId="0" fontId="21" fillId="2" borderId="21" xfId="0" applyFont="1" applyFill="1" applyBorder="1" applyAlignment="1">
      <alignment horizontal="left" vertical="center" wrapText="1"/>
    </xf>
    <xf numFmtId="0" fontId="14" fillId="2" borderId="1" xfId="10" applyFont="1" applyFill="1" applyBorder="1" applyAlignment="1">
      <alignment horizontal="right" vertical="center"/>
    </xf>
    <xf numFmtId="0" fontId="14" fillId="2" borderId="3" xfId="10" applyFont="1" applyFill="1" applyBorder="1" applyAlignment="1">
      <alignment vertical="center"/>
    </xf>
    <xf numFmtId="0" fontId="14" fillId="2" borderId="0" xfId="10" applyFont="1" applyFill="1" applyBorder="1" applyAlignment="1">
      <alignment horizontal="left" vertical="top" wrapText="1"/>
    </xf>
    <xf numFmtId="0" fontId="14" fillId="2" borderId="46" xfId="10" applyFont="1" applyFill="1" applyBorder="1" applyAlignment="1">
      <alignment horizontal="right" vertical="center"/>
    </xf>
    <xf numFmtId="0" fontId="22" fillId="2" borderId="17" xfId="0" applyFont="1" applyFill="1" applyBorder="1" applyAlignment="1">
      <alignment horizontal="left" vertical="center" wrapText="1"/>
    </xf>
    <xf numFmtId="0" fontId="14" fillId="2" borderId="0" xfId="10" applyFont="1" applyFill="1" applyBorder="1" applyAlignment="1">
      <alignment horizontal="right" vertical="center"/>
    </xf>
    <xf numFmtId="0" fontId="14" fillId="2" borderId="4" xfId="10" applyFont="1" applyFill="1" applyBorder="1" applyAlignment="1">
      <alignment vertical="center"/>
    </xf>
    <xf numFmtId="0" fontId="23" fillId="2" borderId="17" xfId="0" applyFont="1" applyFill="1" applyBorder="1" applyAlignment="1">
      <alignment horizontal="left" vertical="center" wrapText="1"/>
    </xf>
    <xf numFmtId="0" fontId="14" fillId="2" borderId="8" xfId="10" applyFont="1" applyFill="1" applyBorder="1" applyAlignment="1">
      <alignment horizontal="right" vertical="center"/>
    </xf>
    <xf numFmtId="0" fontId="14" fillId="2" borderId="2" xfId="10" applyFont="1" applyFill="1" applyBorder="1" applyAlignment="1">
      <alignment horizontal="right" vertical="center"/>
    </xf>
    <xf numFmtId="0" fontId="14" fillId="2" borderId="5" xfId="10" applyFont="1" applyFill="1" applyBorder="1" applyAlignment="1">
      <alignment vertical="center"/>
    </xf>
    <xf numFmtId="0" fontId="14" fillId="2" borderId="7" xfId="10" applyFont="1" applyFill="1" applyBorder="1" applyAlignment="1">
      <alignment horizontal="right" vertical="center"/>
    </xf>
    <xf numFmtId="0" fontId="14" fillId="2" borderId="9" xfId="10" applyFont="1" applyFill="1" applyBorder="1" applyAlignment="1">
      <alignment horizontal="right" vertical="center"/>
    </xf>
    <xf numFmtId="0" fontId="15" fillId="2" borderId="0" xfId="10" applyFont="1" applyFill="1" applyBorder="1" applyAlignment="1">
      <alignment vertical="top"/>
    </xf>
    <xf numFmtId="0" fontId="14" fillId="2" borderId="0" xfId="10" applyFont="1" applyFill="1" applyAlignment="1">
      <alignment horizontal="left" vertical="top" wrapText="1"/>
    </xf>
    <xf numFmtId="0" fontId="14" fillId="0" borderId="44" xfId="10" applyFont="1" applyBorder="1" applyAlignment="1">
      <alignment horizontal="center" vertical="center" wrapText="1"/>
    </xf>
    <xf numFmtId="0" fontId="14" fillId="0" borderId="44" xfId="10" applyFont="1" applyBorder="1" applyAlignment="1">
      <alignment vertical="top" wrapText="1"/>
    </xf>
    <xf numFmtId="0" fontId="15" fillId="0" borderId="37" xfId="10" applyFont="1" applyBorder="1" applyAlignment="1">
      <alignment horizontal="center" vertical="center" wrapText="1"/>
    </xf>
    <xf numFmtId="0" fontId="14" fillId="0" borderId="29" xfId="10" applyFont="1" applyBorder="1" applyAlignment="1">
      <alignment horizontal="left" vertical="top" wrapText="1"/>
    </xf>
    <xf numFmtId="0" fontId="14" fillId="2" borderId="10" xfId="10" applyFont="1" applyFill="1" applyBorder="1" applyAlignment="1">
      <alignment horizontal="left" vertical="top"/>
    </xf>
    <xf numFmtId="0" fontId="14" fillId="0" borderId="46" xfId="10" applyFont="1" applyBorder="1" applyAlignment="1">
      <alignment horizontal="center" vertical="center" wrapText="1"/>
    </xf>
    <xf numFmtId="0" fontId="14" fillId="0" borderId="46" xfId="10" applyFont="1" applyBorder="1" applyAlignment="1">
      <alignment vertical="top" wrapText="1"/>
    </xf>
    <xf numFmtId="0" fontId="14" fillId="0" borderId="10" xfId="10" applyFont="1" applyBorder="1" applyAlignment="1">
      <alignment horizontal="left" vertical="top" wrapText="1"/>
    </xf>
    <xf numFmtId="0" fontId="14" fillId="0" borderId="46" xfId="10" applyFont="1" applyFill="1" applyBorder="1" applyAlignment="1">
      <alignment horizontal="center" vertical="center" wrapText="1"/>
    </xf>
    <xf numFmtId="0" fontId="14" fillId="0" borderId="46" xfId="10" applyFont="1" applyFill="1" applyBorder="1" applyAlignment="1">
      <alignment vertical="top" wrapText="1"/>
    </xf>
    <xf numFmtId="0" fontId="14" fillId="0" borderId="0" xfId="10" applyFont="1" applyFill="1"/>
    <xf numFmtId="0" fontId="14" fillId="3" borderId="0" xfId="10" applyFont="1" applyFill="1"/>
    <xf numFmtId="0" fontId="14" fillId="0" borderId="52" xfId="10" applyFont="1" applyBorder="1" applyAlignment="1">
      <alignment horizontal="center" vertical="center" wrapText="1"/>
    </xf>
    <xf numFmtId="0" fontId="14" fillId="0" borderId="52" xfId="10" applyFont="1" applyBorder="1" applyAlignment="1">
      <alignment vertical="top" wrapText="1"/>
    </xf>
    <xf numFmtId="0" fontId="14" fillId="0" borderId="43" xfId="10" applyFont="1" applyBorder="1" applyAlignment="1">
      <alignment horizontal="left" vertical="top" wrapText="1"/>
    </xf>
    <xf numFmtId="0" fontId="14" fillId="2" borderId="43" xfId="10" applyFont="1" applyFill="1" applyBorder="1" applyAlignment="1">
      <alignment horizontal="left" vertical="top"/>
    </xf>
    <xf numFmtId="0" fontId="14" fillId="0" borderId="29" xfId="10" applyFont="1" applyBorder="1" applyAlignment="1">
      <alignment horizontal="center" vertical="center" wrapText="1"/>
    </xf>
    <xf numFmtId="0" fontId="14" fillId="0" borderId="20" xfId="10" applyFont="1" applyBorder="1" applyAlignment="1">
      <alignment vertical="top" wrapText="1"/>
    </xf>
    <xf numFmtId="0" fontId="14" fillId="0" borderId="10" xfId="10" applyFont="1" applyBorder="1" applyAlignment="1">
      <alignment horizontal="center" vertical="center" wrapText="1"/>
    </xf>
    <xf numFmtId="0" fontId="14" fillId="0" borderId="16" xfId="10" applyFont="1" applyBorder="1" applyAlignment="1">
      <alignment vertical="top" wrapText="1"/>
    </xf>
    <xf numFmtId="0" fontId="14" fillId="0" borderId="16" xfId="10" applyFont="1" applyFill="1" applyBorder="1" applyAlignment="1">
      <alignment vertical="top" wrapText="1"/>
    </xf>
    <xf numFmtId="0" fontId="14" fillId="0" borderId="43" xfId="10" applyFont="1" applyBorder="1" applyAlignment="1">
      <alignment horizontal="center" vertical="center" wrapText="1"/>
    </xf>
    <xf numFmtId="0" fontId="14" fillId="0" borderId="45" xfId="10" applyFont="1" applyFill="1" applyBorder="1" applyAlignment="1">
      <alignment vertical="top" wrapText="1"/>
    </xf>
    <xf numFmtId="0" fontId="14" fillId="2" borderId="14" xfId="10" applyFont="1" applyFill="1" applyBorder="1" applyAlignment="1">
      <alignment horizontal="left" vertical="top" wrapText="1"/>
    </xf>
    <xf numFmtId="0" fontId="14" fillId="0" borderId="45" xfId="10" applyFont="1" applyBorder="1" applyAlignment="1">
      <alignment vertical="top" wrapText="1"/>
    </xf>
    <xf numFmtId="0" fontId="14" fillId="0" borderId="39" xfId="10" applyFont="1" applyBorder="1" applyAlignment="1">
      <alignment horizontal="left" vertical="top" wrapText="1"/>
    </xf>
    <xf numFmtId="164" fontId="14" fillId="2" borderId="11" xfId="10" applyNumberFormat="1" applyFont="1" applyFill="1" applyBorder="1" applyAlignment="1">
      <alignment horizontal="right" vertical="center" wrapText="1"/>
    </xf>
    <xf numFmtId="0" fontId="14" fillId="2" borderId="3" xfId="10" applyFont="1" applyFill="1" applyBorder="1" applyAlignment="1">
      <alignment wrapText="1"/>
    </xf>
    <xf numFmtId="0" fontId="14" fillId="2" borderId="12" xfId="10" applyFont="1" applyFill="1" applyBorder="1" applyAlignment="1">
      <alignment horizontal="right" vertical="center" wrapText="1"/>
    </xf>
    <xf numFmtId="0" fontId="14" fillId="2" borderId="4" xfId="10" applyFont="1" applyFill="1" applyBorder="1" applyAlignment="1">
      <alignment wrapText="1"/>
    </xf>
    <xf numFmtId="9" fontId="14" fillId="2" borderId="69" xfId="3" applyFont="1" applyFill="1" applyBorder="1" applyAlignment="1">
      <alignment horizontal="right" vertical="center" wrapText="1"/>
    </xf>
    <xf numFmtId="0" fontId="14" fillId="2" borderId="5" xfId="3" applyNumberFormat="1" applyFont="1" applyFill="1" applyBorder="1" applyAlignment="1">
      <alignment wrapText="1"/>
    </xf>
    <xf numFmtId="0" fontId="14" fillId="2" borderId="0" xfId="3" applyNumberFormat="1" applyFont="1" applyFill="1" applyBorder="1" applyAlignment="1">
      <alignment vertical="top" wrapText="1"/>
    </xf>
    <xf numFmtId="0" fontId="15" fillId="2" borderId="0" xfId="10" applyFont="1" applyFill="1" applyBorder="1" applyAlignment="1">
      <alignment vertical="top" wrapText="1"/>
    </xf>
    <xf numFmtId="0" fontId="14" fillId="0" borderId="20" xfId="10" applyFont="1" applyBorder="1" applyAlignment="1" applyProtection="1">
      <alignment horizontal="left" vertical="top" wrapText="1"/>
      <protection locked="0"/>
    </xf>
    <xf numFmtId="164" fontId="14" fillId="2" borderId="13" xfId="10" applyNumberFormat="1" applyFont="1" applyFill="1" applyBorder="1" applyAlignment="1">
      <alignment horizontal="right" vertical="center"/>
    </xf>
    <xf numFmtId="0" fontId="14" fillId="2" borderId="3" xfId="10" applyFont="1" applyFill="1" applyBorder="1"/>
    <xf numFmtId="0" fontId="14" fillId="2" borderId="14" xfId="10" applyFont="1" applyFill="1" applyBorder="1" applyAlignment="1">
      <alignment horizontal="right" vertical="center"/>
    </xf>
    <xf numFmtId="0" fontId="14" fillId="2" borderId="4" xfId="10" applyFont="1" applyFill="1" applyBorder="1"/>
    <xf numFmtId="9" fontId="14" fillId="2" borderId="15" xfId="3" applyNumberFormat="1" applyFont="1" applyFill="1" applyBorder="1" applyAlignment="1">
      <alignment horizontal="right" vertical="center"/>
    </xf>
    <xf numFmtId="0" fontId="14" fillId="2" borderId="5" xfId="10" applyFont="1" applyFill="1" applyBorder="1"/>
    <xf numFmtId="0" fontId="14" fillId="8" borderId="58" xfId="1" applyFont="1" applyFill="1" applyBorder="1" applyAlignment="1">
      <alignment horizontal="left" vertical="top" wrapText="1"/>
    </xf>
    <xf numFmtId="0" fontId="14" fillId="8" borderId="3" xfId="1" applyFont="1" applyFill="1" applyBorder="1" applyAlignment="1">
      <alignment horizontal="left" vertical="top" wrapText="1"/>
    </xf>
    <xf numFmtId="0" fontId="14" fillId="2" borderId="20" xfId="0" applyFont="1" applyFill="1" applyBorder="1" applyAlignment="1"/>
    <xf numFmtId="165" fontId="14" fillId="2" borderId="0" xfId="0" applyNumberFormat="1" applyFont="1" applyFill="1" applyBorder="1" applyAlignment="1">
      <alignment horizontal="left"/>
    </xf>
    <xf numFmtId="0" fontId="14" fillId="8" borderId="65" xfId="1" applyFont="1" applyFill="1" applyBorder="1" applyAlignment="1">
      <alignment horizontal="left" vertical="top" wrapText="1"/>
    </xf>
    <xf numFmtId="0" fontId="14" fillId="8" borderId="19" xfId="1" applyFont="1" applyFill="1" applyBorder="1" applyAlignment="1">
      <alignment horizontal="left" vertical="top" wrapText="1"/>
    </xf>
    <xf numFmtId="0" fontId="14" fillId="2" borderId="0" xfId="0" applyFont="1" applyFill="1" applyBorder="1" applyAlignment="1">
      <alignment horizontal="left"/>
    </xf>
    <xf numFmtId="0" fontId="14" fillId="3" borderId="51" xfId="1" applyFont="1" applyFill="1" applyBorder="1" applyAlignment="1">
      <alignment horizontal="left" vertical="top" wrapText="1"/>
    </xf>
    <xf numFmtId="0" fontId="14" fillId="3" borderId="17" xfId="1" applyFont="1" applyFill="1" applyBorder="1" applyAlignment="1">
      <alignment horizontal="left" vertical="top" wrapText="1"/>
    </xf>
    <xf numFmtId="0" fontId="14" fillId="2" borderId="47" xfId="0" applyFont="1" applyFill="1" applyBorder="1" applyAlignment="1"/>
    <xf numFmtId="0" fontId="14" fillId="6" borderId="66" xfId="1" applyFont="1" applyFill="1" applyBorder="1" applyAlignment="1">
      <alignment horizontal="left" vertical="top" wrapText="1"/>
    </xf>
    <xf numFmtId="0" fontId="14" fillId="6" borderId="22" xfId="1" applyFont="1" applyFill="1" applyBorder="1" applyAlignment="1">
      <alignment horizontal="left" vertical="top" wrapText="1"/>
    </xf>
    <xf numFmtId="0" fontId="14" fillId="6" borderId="60" xfId="1" applyFont="1" applyFill="1" applyBorder="1" applyAlignment="1">
      <alignment horizontal="left" vertical="top" wrapText="1"/>
    </xf>
    <xf numFmtId="0" fontId="14" fillId="6" borderId="5" xfId="1" applyFont="1" applyFill="1" applyBorder="1" applyAlignment="1">
      <alignment horizontal="left" vertical="top" wrapText="1"/>
    </xf>
    <xf numFmtId="0" fontId="14" fillId="2" borderId="2" xfId="1" applyFont="1" applyFill="1" applyBorder="1" applyAlignment="1"/>
    <xf numFmtId="0" fontId="14" fillId="2" borderId="54" xfId="0" applyFont="1" applyFill="1" applyBorder="1" applyAlignment="1">
      <alignment vertical="top"/>
    </xf>
    <xf numFmtId="0" fontId="15" fillId="2" borderId="0" xfId="0" applyFont="1" applyFill="1" applyBorder="1" applyAlignment="1">
      <alignment horizontal="left" vertical="center" wrapText="1"/>
    </xf>
    <xf numFmtId="0" fontId="14" fillId="0" borderId="65" xfId="0" applyFont="1" applyBorder="1" applyAlignment="1">
      <alignment horizontal="center" vertical="center" wrapText="1"/>
    </xf>
    <xf numFmtId="0" fontId="14" fillId="0" borderId="44" xfId="0" applyFont="1" applyBorder="1" applyAlignment="1">
      <alignment vertical="top"/>
    </xf>
    <xf numFmtId="0" fontId="14" fillId="0" borderId="37" xfId="0" applyFont="1" applyBorder="1" applyAlignment="1">
      <alignment horizontal="center" wrapText="1"/>
    </xf>
    <xf numFmtId="14" fontId="14" fillId="2" borderId="10" xfId="0" applyNumberFormat="1" applyFont="1" applyFill="1" applyBorder="1" applyAlignment="1">
      <alignment horizontal="left" vertical="top" wrapText="1"/>
    </xf>
    <xf numFmtId="14" fontId="14" fillId="2" borderId="8" xfId="0" applyNumberFormat="1" applyFont="1" applyFill="1" applyBorder="1" applyAlignment="1">
      <alignment horizontal="left" vertical="top" wrapText="1"/>
    </xf>
    <xf numFmtId="0" fontId="14" fillId="8" borderId="7" xfId="0" applyFont="1" applyFill="1" applyBorder="1"/>
    <xf numFmtId="0" fontId="14" fillId="2" borderId="1" xfId="0" applyFont="1" applyFill="1" applyBorder="1"/>
    <xf numFmtId="0" fontId="14" fillId="2" borderId="3" xfId="0" applyFont="1" applyFill="1" applyBorder="1"/>
    <xf numFmtId="0" fontId="14" fillId="0" borderId="51" xfId="0" applyFont="1" applyBorder="1" applyAlignment="1">
      <alignment horizontal="center" vertical="center" wrapText="1"/>
    </xf>
    <xf numFmtId="0" fontId="14" fillId="0" borderId="46" xfId="0" applyFont="1" applyBorder="1" applyAlignment="1">
      <alignment vertical="top"/>
    </xf>
    <xf numFmtId="0" fontId="14" fillId="0" borderId="10" xfId="0" applyFont="1" applyBorder="1" applyAlignment="1">
      <alignment horizontal="center" wrapText="1"/>
    </xf>
    <xf numFmtId="0" fontId="14" fillId="3" borderId="8" xfId="1" applyFont="1" applyFill="1" applyBorder="1"/>
    <xf numFmtId="0" fontId="14" fillId="2" borderId="4" xfId="0" applyFont="1" applyFill="1" applyBorder="1"/>
    <xf numFmtId="0" fontId="14" fillId="6" borderId="9" xfId="0" applyFont="1" applyFill="1" applyBorder="1"/>
    <xf numFmtId="0" fontId="14" fillId="2" borderId="2" xfId="0" applyFont="1" applyFill="1" applyBorder="1"/>
    <xf numFmtId="0" fontId="14" fillId="2" borderId="5" xfId="0" applyFont="1" applyFill="1" applyBorder="1"/>
    <xf numFmtId="0" fontId="14" fillId="3" borderId="0" xfId="0" applyFont="1" applyFill="1"/>
    <xf numFmtId="0" fontId="14" fillId="0" borderId="52" xfId="0" applyFont="1" applyBorder="1" applyAlignment="1">
      <alignment vertical="top"/>
    </xf>
    <xf numFmtId="0" fontId="14" fillId="0" borderId="45" xfId="0" applyFont="1" applyBorder="1" applyAlignment="1">
      <alignment horizontal="left" vertical="top" wrapText="1"/>
    </xf>
    <xf numFmtId="0" fontId="14" fillId="2" borderId="6" xfId="0" applyFont="1" applyFill="1" applyBorder="1" applyAlignment="1">
      <alignment horizontal="center" wrapText="1"/>
    </xf>
    <xf numFmtId="0" fontId="14" fillId="2" borderId="40" xfId="0" applyFont="1" applyFill="1" applyBorder="1" applyAlignment="1">
      <alignment wrapText="1"/>
    </xf>
    <xf numFmtId="0" fontId="14" fillId="2" borderId="28" xfId="0" applyFont="1" applyFill="1" applyBorder="1"/>
    <xf numFmtId="0" fontId="15" fillId="2" borderId="8" xfId="0" applyFont="1" applyFill="1" applyBorder="1" applyAlignment="1">
      <alignment horizontal="left" vertical="top" wrapText="1"/>
    </xf>
    <xf numFmtId="0" fontId="14" fillId="0" borderId="44" xfId="1" applyFont="1" applyBorder="1" applyAlignment="1">
      <alignment vertical="top"/>
    </xf>
    <xf numFmtId="0" fontId="14" fillId="0" borderId="41" xfId="0" applyFont="1" applyBorder="1" applyAlignment="1">
      <alignment horizontal="left" vertical="top" wrapText="1"/>
    </xf>
    <xf numFmtId="0" fontId="14" fillId="2" borderId="29" xfId="0" applyFont="1" applyFill="1" applyBorder="1" applyAlignment="1">
      <alignment horizontal="left" vertical="top" wrapText="1"/>
    </xf>
    <xf numFmtId="0" fontId="14" fillId="8" borderId="8" xfId="0" applyFont="1" applyFill="1" applyBorder="1"/>
    <xf numFmtId="0" fontId="14" fillId="0" borderId="46" xfId="1" applyFont="1" applyBorder="1" applyAlignment="1">
      <alignment vertical="top"/>
    </xf>
    <xf numFmtId="0" fontId="14" fillId="0" borderId="52" xfId="1" applyFont="1" applyBorder="1" applyAlignment="1">
      <alignment vertical="top"/>
    </xf>
    <xf numFmtId="0" fontId="14" fillId="0" borderId="10" xfId="0" applyFont="1" applyFill="1" applyBorder="1" applyAlignment="1">
      <alignment horizontal="center" wrapText="1"/>
    </xf>
    <xf numFmtId="0" fontId="14" fillId="2" borderId="10" xfId="0" applyFont="1" applyFill="1" applyBorder="1" applyAlignment="1">
      <alignment horizontal="center" wrapText="1"/>
    </xf>
    <xf numFmtId="0" fontId="14" fillId="2" borderId="46" xfId="0" applyFont="1" applyFill="1" applyBorder="1" applyAlignment="1">
      <alignment horizontal="left" vertical="top" wrapText="1"/>
    </xf>
    <xf numFmtId="0" fontId="15" fillId="2" borderId="14" xfId="0" applyFont="1" applyFill="1" applyBorder="1" applyAlignment="1">
      <alignment horizontal="left" vertical="top" wrapText="1"/>
    </xf>
    <xf numFmtId="0" fontId="14" fillId="2" borderId="7" xfId="0" applyFont="1" applyFill="1" applyBorder="1" applyAlignment="1">
      <alignment horizontal="left"/>
    </xf>
    <xf numFmtId="0" fontId="14" fillId="2" borderId="8" xfId="0" applyFont="1" applyFill="1" applyBorder="1" applyAlignment="1">
      <alignment horizontal="left"/>
    </xf>
    <xf numFmtId="0" fontId="14" fillId="0" borderId="43" xfId="0" applyFont="1" applyBorder="1" applyAlignment="1">
      <alignment horizontal="center" wrapText="1"/>
    </xf>
    <xf numFmtId="0" fontId="14" fillId="2" borderId="9" xfId="0" applyFont="1" applyFill="1" applyBorder="1" applyAlignment="1">
      <alignment horizontal="left"/>
    </xf>
    <xf numFmtId="0" fontId="3" fillId="2" borderId="0" xfId="0" applyFont="1" applyFill="1"/>
    <xf numFmtId="0" fontId="3" fillId="0" borderId="0" xfId="0" applyFont="1"/>
    <xf numFmtId="0" fontId="14" fillId="2" borderId="25" xfId="0" applyFont="1" applyFill="1" applyBorder="1" applyAlignment="1">
      <alignment horizontal="left"/>
    </xf>
    <xf numFmtId="0" fontId="14" fillId="2" borderId="51" xfId="0" applyFont="1" applyFill="1" applyBorder="1" applyAlignment="1"/>
    <xf numFmtId="0" fontId="15" fillId="2" borderId="7" xfId="0" applyFont="1" applyFill="1" applyBorder="1" applyAlignment="1">
      <alignment horizontal="left" vertical="center"/>
    </xf>
    <xf numFmtId="0" fontId="15" fillId="2" borderId="6" xfId="0" applyFont="1" applyFill="1" applyBorder="1" applyAlignment="1">
      <alignment horizontal="left" vertical="center"/>
    </xf>
    <xf numFmtId="0" fontId="14" fillId="2" borderId="14" xfId="0" applyFont="1" applyFill="1" applyBorder="1"/>
    <xf numFmtId="0" fontId="15" fillId="2" borderId="14" xfId="0" applyFont="1" applyFill="1" applyBorder="1" applyAlignment="1">
      <alignment horizontal="left" vertical="center" wrapText="1"/>
    </xf>
    <xf numFmtId="0" fontId="14" fillId="2" borderId="4" xfId="0" applyFont="1" applyFill="1" applyBorder="1" applyAlignment="1">
      <alignment horizontal="right" vertical="top"/>
    </xf>
    <xf numFmtId="0" fontId="14" fillId="2" borderId="5" xfId="0" applyFont="1" applyFill="1" applyBorder="1" applyAlignment="1">
      <alignment horizontal="right" vertical="top"/>
    </xf>
    <xf numFmtId="0" fontId="14" fillId="2" borderId="3" xfId="0" applyFont="1" applyFill="1" applyBorder="1" applyAlignment="1">
      <alignment horizontal="right" vertical="top"/>
    </xf>
    <xf numFmtId="0" fontId="15" fillId="2" borderId="15" xfId="0" applyFont="1" applyFill="1" applyBorder="1" applyAlignment="1">
      <alignment horizontal="left" vertical="center" wrapText="1"/>
    </xf>
    <xf numFmtId="0" fontId="15" fillId="2" borderId="13" xfId="0" applyFont="1" applyFill="1" applyBorder="1" applyAlignment="1">
      <alignment horizontal="left" vertical="center" wrapText="1"/>
    </xf>
    <xf numFmtId="0" fontId="3" fillId="2" borderId="6" xfId="0" applyFont="1" applyFill="1" applyBorder="1"/>
    <xf numFmtId="0" fontId="3" fillId="3" borderId="0" xfId="0" applyFont="1" applyFill="1"/>
    <xf numFmtId="0" fontId="14" fillId="2" borderId="21" xfId="0" applyFont="1" applyFill="1" applyBorder="1" applyAlignment="1">
      <alignment horizontal="left"/>
    </xf>
    <xf numFmtId="0" fontId="14" fillId="2" borderId="17" xfId="0" applyFont="1" applyFill="1" applyBorder="1" applyAlignment="1">
      <alignment horizontal="left"/>
    </xf>
    <xf numFmtId="0" fontId="14" fillId="2" borderId="22" xfId="0" applyFont="1" applyFill="1" applyBorder="1" applyAlignment="1">
      <alignment horizontal="left"/>
    </xf>
    <xf numFmtId="0" fontId="14" fillId="2" borderId="23" xfId="0" applyFont="1" applyFill="1" applyBorder="1" applyAlignment="1">
      <alignment horizontal="left"/>
    </xf>
    <xf numFmtId="0" fontId="15" fillId="2" borderId="62" xfId="11" applyFont="1" applyFill="1" applyBorder="1" applyAlignment="1">
      <alignment horizontal="left" vertical="top" wrapText="1"/>
    </xf>
    <xf numFmtId="0" fontId="14" fillId="2" borderId="4" xfId="11" applyFont="1" applyFill="1" applyBorder="1" applyAlignment="1">
      <alignment horizontal="left" vertical="top" wrapText="1"/>
    </xf>
    <xf numFmtId="0" fontId="3" fillId="2" borderId="0" xfId="0" applyFont="1" applyFill="1" applyAlignment="1">
      <alignment horizontal="right" vertical="center"/>
    </xf>
    <xf numFmtId="0" fontId="3" fillId="2" borderId="0" xfId="0" applyFont="1" applyFill="1" applyAlignment="1">
      <alignment horizontal="left" vertical="top"/>
    </xf>
    <xf numFmtId="0" fontId="3" fillId="0" borderId="0" xfId="0" applyFont="1" applyAlignment="1">
      <alignment horizontal="right" vertical="center"/>
    </xf>
    <xf numFmtId="0" fontId="3" fillId="0" borderId="0" xfId="0" applyFont="1" applyAlignment="1">
      <alignment horizontal="left" vertical="top"/>
    </xf>
    <xf numFmtId="0" fontId="14" fillId="2" borderId="0" xfId="11" applyFont="1" applyFill="1" applyBorder="1" applyAlignment="1">
      <alignment horizontal="center" vertical="center"/>
    </xf>
    <xf numFmtId="0" fontId="14" fillId="2" borderId="0" xfId="11" applyFont="1" applyFill="1" applyBorder="1" applyAlignment="1">
      <alignment vertical="center"/>
    </xf>
    <xf numFmtId="0" fontId="14" fillId="2" borderId="0" xfId="11" applyFont="1" applyFill="1" applyAlignment="1"/>
    <xf numFmtId="0" fontId="15" fillId="2" borderId="0" xfId="0" applyFont="1" applyFill="1" applyBorder="1" applyAlignment="1">
      <alignment horizontal="right"/>
    </xf>
    <xf numFmtId="0" fontId="15" fillId="2" borderId="0" xfId="0" applyFont="1" applyFill="1" applyBorder="1" applyAlignment="1"/>
    <xf numFmtId="0" fontId="14" fillId="8" borderId="56" xfId="0" applyFont="1" applyFill="1" applyBorder="1" applyAlignment="1">
      <alignment horizontal="center" vertical="center"/>
    </xf>
    <xf numFmtId="0" fontId="14" fillId="2" borderId="62" xfId="11" applyFont="1" applyFill="1" applyBorder="1" applyAlignment="1"/>
    <xf numFmtId="0" fontId="14" fillId="2" borderId="1" xfId="11" applyFont="1" applyFill="1" applyBorder="1" applyAlignment="1">
      <alignment horizontal="right" vertical="center"/>
    </xf>
    <xf numFmtId="0" fontId="15" fillId="2" borderId="0" xfId="0" applyFont="1" applyFill="1" applyBorder="1" applyAlignment="1">
      <alignment vertical="top"/>
    </xf>
    <xf numFmtId="0" fontId="14" fillId="3" borderId="51" xfId="0" applyFont="1" applyFill="1" applyBorder="1" applyAlignment="1">
      <alignment horizontal="center" vertical="center"/>
    </xf>
    <xf numFmtId="0" fontId="14" fillId="2" borderId="0" xfId="11" applyFont="1" applyFill="1" applyBorder="1" applyAlignment="1">
      <alignment horizontal="right" vertical="center"/>
    </xf>
    <xf numFmtId="0" fontId="14" fillId="9" borderId="51" xfId="0" applyFont="1" applyFill="1" applyBorder="1" applyAlignment="1">
      <alignment horizontal="center" vertical="center"/>
    </xf>
    <xf numFmtId="0" fontId="14" fillId="6" borderId="51" xfId="0" applyFont="1" applyFill="1" applyBorder="1" applyAlignment="1">
      <alignment horizontal="center" vertical="center"/>
    </xf>
    <xf numFmtId="0" fontId="14" fillId="0" borderId="54" xfId="0" applyFont="1" applyFill="1" applyBorder="1" applyAlignment="1">
      <alignment horizontal="center" vertical="center"/>
    </xf>
    <xf numFmtId="0" fontId="14" fillId="2" borderId="55" xfId="0" applyFont="1" applyFill="1" applyBorder="1" applyAlignment="1">
      <alignment horizontal="left"/>
    </xf>
    <xf numFmtId="0" fontId="14" fillId="2" borderId="40" xfId="11" applyFont="1" applyFill="1" applyBorder="1" applyAlignment="1">
      <alignment vertical="center"/>
    </xf>
    <xf numFmtId="0" fontId="14" fillId="2" borderId="23" xfId="11" applyFont="1" applyFill="1" applyBorder="1" applyAlignment="1">
      <alignment horizontal="left" vertical="top"/>
    </xf>
    <xf numFmtId="0" fontId="18" fillId="2" borderId="0" xfId="11" applyFont="1" applyFill="1" applyBorder="1" applyAlignment="1"/>
    <xf numFmtId="0" fontId="14" fillId="2" borderId="0" xfId="11" applyFont="1" applyFill="1" applyBorder="1" applyAlignment="1"/>
    <xf numFmtId="0" fontId="14" fillId="0" borderId="0" xfId="11" applyFont="1" applyBorder="1" applyAlignment="1">
      <alignment vertical="center"/>
    </xf>
    <xf numFmtId="0" fontId="14" fillId="0" borderId="2" xfId="11" applyFont="1" applyBorder="1" applyAlignment="1">
      <alignment vertical="center"/>
    </xf>
    <xf numFmtId="0" fontId="14" fillId="2" borderId="2" xfId="11" applyFont="1" applyFill="1" applyBorder="1" applyAlignment="1">
      <alignment vertical="center"/>
    </xf>
    <xf numFmtId="0" fontId="18" fillId="2" borderId="0" xfId="11" applyFont="1" applyFill="1" applyBorder="1" applyAlignment="1">
      <alignment horizontal="right"/>
    </xf>
    <xf numFmtId="0" fontId="14" fillId="2" borderId="7" xfId="11" applyFont="1" applyFill="1" applyBorder="1" applyAlignment="1"/>
    <xf numFmtId="0" fontId="14" fillId="2" borderId="1" xfId="11" applyFont="1" applyFill="1" applyBorder="1"/>
    <xf numFmtId="0" fontId="14" fillId="0" borderId="1" xfId="11" applyFont="1" applyBorder="1"/>
    <xf numFmtId="0" fontId="14" fillId="0" borderId="3" xfId="11" applyFont="1" applyBorder="1"/>
    <xf numFmtId="0" fontId="18" fillId="7" borderId="29" xfId="11" applyFont="1" applyFill="1" applyBorder="1" applyAlignment="1">
      <alignment horizontal="center" vertical="center" wrapText="1"/>
    </xf>
    <xf numFmtId="0" fontId="14" fillId="0" borderId="68" xfId="11" applyFont="1" applyBorder="1" applyAlignment="1">
      <alignment horizontal="left" vertical="center" wrapText="1"/>
    </xf>
    <xf numFmtId="0" fontId="14" fillId="10" borderId="3" xfId="11" applyFont="1" applyFill="1" applyBorder="1" applyAlignment="1">
      <alignment horizontal="left" vertical="center" wrapText="1"/>
    </xf>
    <xf numFmtId="164" fontId="9" fillId="0" borderId="37" xfId="11" applyNumberFormat="1" applyFont="1" applyBorder="1" applyAlignment="1">
      <alignment horizontal="center" vertical="center" wrapText="1"/>
    </xf>
    <xf numFmtId="0" fontId="9" fillId="0" borderId="30" xfId="11" applyFont="1" applyBorder="1" applyAlignment="1">
      <alignment horizontal="center" vertical="center" wrapText="1"/>
    </xf>
    <xf numFmtId="0" fontId="9" fillId="0" borderId="20" xfId="13" applyFont="1" applyFill="1" applyBorder="1" applyAlignment="1">
      <alignment horizontal="center" vertical="center" wrapText="1"/>
    </xf>
    <xf numFmtId="0" fontId="9" fillId="0" borderId="29" xfId="11" applyFont="1" applyBorder="1" applyAlignment="1">
      <alignment horizontal="left" wrapText="1"/>
    </xf>
    <xf numFmtId="0" fontId="14" fillId="2" borderId="0" xfId="11" applyFont="1" applyFill="1" applyAlignment="1">
      <alignment horizontal="center" vertical="center" wrapText="1"/>
    </xf>
    <xf numFmtId="0" fontId="18" fillId="2" borderId="0" xfId="11" applyFont="1" applyFill="1" applyAlignment="1">
      <alignment wrapText="1"/>
    </xf>
    <xf numFmtId="0" fontId="14" fillId="2" borderId="8" xfId="11" applyFont="1" applyFill="1" applyBorder="1" applyAlignment="1"/>
    <xf numFmtId="0" fontId="18" fillId="7" borderId="10" xfId="11" applyFont="1" applyFill="1" applyBorder="1" applyAlignment="1">
      <alignment horizontal="center" vertical="center" wrapText="1"/>
    </xf>
    <xf numFmtId="0" fontId="14" fillId="0" borderId="47" xfId="11" applyFont="1" applyBorder="1" applyAlignment="1">
      <alignment horizontal="left" vertical="center" wrapText="1"/>
    </xf>
    <xf numFmtId="0" fontId="14" fillId="10" borderId="4" xfId="11" applyFont="1" applyFill="1" applyBorder="1" applyAlignment="1">
      <alignment horizontal="left" vertical="center" wrapText="1"/>
    </xf>
    <xf numFmtId="0" fontId="9" fillId="2" borderId="38" xfId="11" applyFont="1" applyFill="1" applyBorder="1" applyAlignment="1" applyProtection="1">
      <alignment horizontal="center" vertical="center" wrapText="1"/>
      <protection locked="0"/>
    </xf>
    <xf numFmtId="0" fontId="9" fillId="0" borderId="32" xfId="11" applyFont="1" applyBorder="1" applyAlignment="1">
      <alignment horizontal="center" vertical="center" wrapText="1"/>
    </xf>
    <xf numFmtId="0" fontId="9" fillId="0" borderId="16" xfId="13" applyFont="1" applyFill="1" applyBorder="1" applyAlignment="1">
      <alignment horizontal="center" vertical="center" wrapText="1"/>
    </xf>
    <xf numFmtId="0" fontId="14" fillId="0" borderId="10" xfId="11" applyFont="1" applyBorder="1" applyAlignment="1">
      <alignment horizontal="left" wrapText="1"/>
    </xf>
    <xf numFmtId="0" fontId="14" fillId="0" borderId="0" xfId="13" applyFont="1" applyFill="1" applyBorder="1" applyAlignment="1">
      <alignment horizontal="center" vertical="center"/>
    </xf>
    <xf numFmtId="0" fontId="14" fillId="10" borderId="10" xfId="11" applyFont="1" applyFill="1" applyBorder="1" applyAlignment="1">
      <alignment horizontal="center" vertical="center" wrapText="1"/>
    </xf>
    <xf numFmtId="0" fontId="24" fillId="2" borderId="47" xfId="11" applyFont="1" applyFill="1" applyBorder="1" applyAlignment="1">
      <alignment horizontal="left" vertical="top" wrapText="1"/>
    </xf>
    <xf numFmtId="164" fontId="9" fillId="7" borderId="37" xfId="11" applyNumberFormat="1" applyFont="1" applyFill="1" applyBorder="1" applyAlignment="1">
      <alignment horizontal="center" vertical="center" wrapText="1"/>
    </xf>
    <xf numFmtId="0" fontId="9" fillId="7" borderId="32" xfId="11" applyFont="1" applyFill="1" applyBorder="1" applyAlignment="1">
      <alignment horizontal="center" vertical="center" wrapText="1"/>
    </xf>
    <xf numFmtId="0" fontId="24" fillId="7" borderId="16" xfId="11" applyFont="1" applyFill="1" applyBorder="1" applyAlignment="1">
      <alignment horizontal="center" vertical="center" wrapText="1"/>
    </xf>
    <xf numFmtId="0" fontId="18" fillId="2" borderId="0" xfId="11" applyFont="1" applyFill="1" applyAlignment="1">
      <alignment vertical="top" wrapText="1"/>
    </xf>
    <xf numFmtId="0" fontId="14" fillId="2" borderId="8" xfId="11" applyFont="1" applyFill="1" applyBorder="1" applyAlignment="1">
      <alignment vertical="top"/>
    </xf>
    <xf numFmtId="0" fontId="14" fillId="0" borderId="0" xfId="11" applyFont="1" applyFill="1" applyAlignment="1">
      <alignment horizontal="center" vertical="center" wrapText="1"/>
    </xf>
    <xf numFmtId="0" fontId="14" fillId="2" borderId="10" xfId="11" applyFont="1" applyFill="1" applyBorder="1" applyAlignment="1">
      <alignment horizontal="center" vertical="center" wrapText="1"/>
    </xf>
    <xf numFmtId="0" fontId="14" fillId="0" borderId="47" xfId="11" applyFont="1" applyFill="1" applyBorder="1" applyAlignment="1">
      <alignment horizontal="right" vertical="top" wrapText="1"/>
    </xf>
    <xf numFmtId="0" fontId="18" fillId="0" borderId="0" xfId="11" applyFont="1" applyFill="1" applyAlignment="1">
      <alignment vertical="top" wrapText="1"/>
    </xf>
    <xf numFmtId="0" fontId="14" fillId="0" borderId="8" xfId="11" applyFont="1" applyFill="1" applyBorder="1" applyAlignment="1">
      <alignment vertical="top"/>
    </xf>
    <xf numFmtId="0" fontId="14" fillId="2" borderId="39" xfId="11" applyFont="1" applyFill="1" applyBorder="1" applyAlignment="1">
      <alignment horizontal="center" vertical="center" wrapText="1"/>
    </xf>
    <xf numFmtId="0" fontId="14" fillId="0" borderId="67" xfId="11" applyFont="1" applyBorder="1" applyAlignment="1">
      <alignment horizontal="right" vertical="top" wrapText="1"/>
    </xf>
    <xf numFmtId="0" fontId="14" fillId="7" borderId="18" xfId="11" applyFont="1" applyFill="1" applyBorder="1" applyAlignment="1">
      <alignment horizontal="center" vertical="center" wrapText="1"/>
    </xf>
    <xf numFmtId="0" fontId="14" fillId="2" borderId="39" xfId="11" applyFont="1" applyFill="1" applyBorder="1" applyAlignment="1">
      <alignment horizontal="left" wrapText="1"/>
    </xf>
    <xf numFmtId="0" fontId="14" fillId="2" borderId="47" xfId="11" applyFont="1" applyFill="1" applyBorder="1" applyAlignment="1">
      <alignment horizontal="left" vertical="top" wrapText="1"/>
    </xf>
    <xf numFmtId="0" fontId="14" fillId="2" borderId="10" xfId="11" applyFont="1" applyFill="1" applyBorder="1" applyAlignment="1">
      <alignment horizontal="left" wrapText="1"/>
    </xf>
    <xf numFmtId="0" fontId="14" fillId="2" borderId="0" xfId="11" applyFont="1" applyFill="1" applyBorder="1" applyAlignment="1">
      <alignment horizontal="center" vertical="center" wrapText="1"/>
    </xf>
    <xf numFmtId="0" fontId="18" fillId="2" borderId="0" xfId="11" applyFont="1" applyFill="1" applyBorder="1" applyAlignment="1">
      <alignment wrapText="1"/>
    </xf>
    <xf numFmtId="164" fontId="9" fillId="7" borderId="33" xfId="11" applyNumberFormat="1" applyFont="1" applyFill="1" applyBorder="1" applyAlignment="1">
      <alignment horizontal="center" vertical="center" wrapText="1"/>
    </xf>
    <xf numFmtId="0" fontId="14" fillId="0" borderId="16" xfId="13" applyFont="1" applyFill="1" applyBorder="1" applyAlignment="1">
      <alignment horizontal="center" vertical="center" wrapText="1"/>
    </xf>
    <xf numFmtId="0" fontId="14" fillId="10" borderId="14" xfId="11" applyFont="1" applyFill="1" applyBorder="1" applyAlignment="1">
      <alignment horizontal="left" vertical="center" wrapText="1"/>
    </xf>
    <xf numFmtId="0" fontId="9" fillId="7" borderId="20" xfId="13" applyFont="1" applyFill="1" applyBorder="1" applyAlignment="1">
      <alignment horizontal="center" vertical="center" wrapText="1"/>
    </xf>
    <xf numFmtId="0" fontId="14" fillId="2" borderId="47" xfId="11" applyFont="1" applyFill="1" applyBorder="1" applyAlignment="1">
      <alignment horizontal="right" vertical="top" wrapText="1"/>
    </xf>
    <xf numFmtId="0" fontId="14" fillId="11" borderId="16" xfId="11" applyFont="1" applyFill="1" applyBorder="1" applyAlignment="1">
      <alignment horizontal="left" vertical="center" wrapText="1"/>
    </xf>
    <xf numFmtId="164" fontId="9" fillId="0" borderId="19" xfId="11" applyNumberFormat="1" applyFont="1" applyBorder="1" applyAlignment="1">
      <alignment horizontal="center" vertical="center" wrapText="1"/>
    </xf>
    <xf numFmtId="0" fontId="14" fillId="10" borderId="24" xfId="11" applyFont="1" applyFill="1" applyBorder="1" applyAlignment="1">
      <alignment horizontal="left" vertical="center" wrapText="1"/>
    </xf>
    <xf numFmtId="164" fontId="9" fillId="7" borderId="19" xfId="11" applyNumberFormat="1" applyFont="1" applyFill="1" applyBorder="1" applyAlignment="1">
      <alignment horizontal="center" vertical="center" wrapText="1"/>
    </xf>
    <xf numFmtId="0" fontId="14" fillId="7" borderId="16" xfId="13" applyFont="1" applyFill="1" applyBorder="1" applyAlignment="1">
      <alignment horizontal="center" vertical="center" wrapText="1"/>
    </xf>
    <xf numFmtId="0" fontId="9" fillId="0" borderId="45" xfId="13" applyFont="1" applyFill="1" applyBorder="1" applyAlignment="1">
      <alignment horizontal="center" vertical="center" wrapText="1"/>
    </xf>
    <xf numFmtId="0" fontId="18" fillId="7" borderId="43" xfId="11" applyFont="1" applyFill="1" applyBorder="1" applyAlignment="1">
      <alignment horizontal="center" vertical="center" wrapText="1"/>
    </xf>
    <xf numFmtId="0" fontId="14" fillId="2" borderId="53" xfId="11" applyFont="1" applyFill="1" applyBorder="1" applyAlignment="1">
      <alignment horizontal="left" vertical="top" wrapText="1"/>
    </xf>
    <xf numFmtId="0" fontId="14" fillId="10" borderId="5" xfId="11" applyFont="1" applyFill="1" applyBorder="1" applyAlignment="1">
      <alignment horizontal="left" vertical="center" wrapText="1"/>
    </xf>
    <xf numFmtId="0" fontId="9" fillId="0" borderId="69" xfId="11" applyFont="1" applyBorder="1" applyAlignment="1">
      <alignment horizontal="center" vertical="center" wrapText="1"/>
    </xf>
    <xf numFmtId="0" fontId="14" fillId="2" borderId="43" xfId="11" applyFont="1" applyFill="1" applyBorder="1" applyAlignment="1">
      <alignment horizontal="left" wrapText="1"/>
    </xf>
    <xf numFmtId="0" fontId="14" fillId="2" borderId="29" xfId="11" applyFont="1" applyFill="1" applyBorder="1" applyAlignment="1">
      <alignment horizontal="center" vertical="center" wrapText="1"/>
    </xf>
    <xf numFmtId="0" fontId="14" fillId="2" borderId="68" xfId="11" applyFont="1" applyFill="1" applyBorder="1" applyAlignment="1">
      <alignment horizontal="left" vertical="top" wrapText="1"/>
    </xf>
    <xf numFmtId="0" fontId="14" fillId="2" borderId="29" xfId="11" applyFont="1" applyFill="1" applyBorder="1" applyAlignment="1">
      <alignment horizontal="left" vertical="top" wrapText="1"/>
    </xf>
    <xf numFmtId="0" fontId="14" fillId="2" borderId="10" xfId="11" applyFont="1" applyFill="1" applyBorder="1" applyAlignment="1">
      <alignment horizontal="left" vertical="top" wrapText="1"/>
    </xf>
    <xf numFmtId="0" fontId="24" fillId="2" borderId="53" xfId="11" applyFont="1" applyFill="1" applyBorder="1" applyAlignment="1">
      <alignment horizontal="left" vertical="top" wrapText="1"/>
    </xf>
    <xf numFmtId="0" fontId="14" fillId="2" borderId="20" xfId="11" applyFont="1" applyFill="1" applyBorder="1" applyAlignment="1">
      <alignment horizontal="left" vertical="top" wrapText="1"/>
    </xf>
    <xf numFmtId="0" fontId="14" fillId="10" borderId="11" xfId="11" applyFont="1" applyFill="1" applyBorder="1" applyAlignment="1">
      <alignment horizontal="left" vertical="center" wrapText="1"/>
    </xf>
    <xf numFmtId="0" fontId="9" fillId="2" borderId="44" xfId="11" applyFont="1" applyFill="1" applyBorder="1" applyAlignment="1" applyProtection="1">
      <alignment horizontal="center" vertical="center" wrapText="1"/>
      <protection locked="0"/>
    </xf>
    <xf numFmtId="164" fontId="9" fillId="0" borderId="29" xfId="11" applyNumberFormat="1" applyFont="1" applyBorder="1" applyAlignment="1">
      <alignment horizontal="center" vertical="center" wrapText="1"/>
    </xf>
    <xf numFmtId="164" fontId="9" fillId="0" borderId="31" xfId="11" applyNumberFormat="1" applyFont="1" applyFill="1" applyBorder="1" applyAlignment="1">
      <alignment horizontal="center" vertical="center" wrapText="1"/>
    </xf>
    <xf numFmtId="0" fontId="14" fillId="2" borderId="43" xfId="11" applyFont="1" applyFill="1" applyBorder="1" applyAlignment="1">
      <alignment horizontal="center" vertical="center" wrapText="1"/>
    </xf>
    <xf numFmtId="0" fontId="14" fillId="10" borderId="15" xfId="11" applyFont="1" applyFill="1" applyBorder="1" applyAlignment="1">
      <alignment horizontal="left" vertical="center" wrapText="1"/>
    </xf>
    <xf numFmtId="164" fontId="9" fillId="7" borderId="15" xfId="11" applyNumberFormat="1" applyFont="1" applyFill="1" applyBorder="1" applyAlignment="1">
      <alignment horizontal="center" vertical="center" wrapText="1"/>
    </xf>
    <xf numFmtId="0" fontId="9" fillId="7" borderId="69" xfId="11" applyFont="1" applyFill="1" applyBorder="1" applyAlignment="1">
      <alignment horizontal="center" vertical="center" wrapText="1"/>
    </xf>
    <xf numFmtId="164" fontId="9" fillId="7" borderId="42" xfId="11" applyNumberFormat="1" applyFont="1" applyFill="1" applyBorder="1" applyAlignment="1">
      <alignment horizontal="center" vertical="center" wrapText="1"/>
    </xf>
    <xf numFmtId="0" fontId="14" fillId="2" borderId="43" xfId="11" applyFont="1" applyFill="1" applyBorder="1" applyAlignment="1">
      <alignment horizontal="left" vertical="top" wrapText="1"/>
    </xf>
    <xf numFmtId="0" fontId="14" fillId="2" borderId="9" xfId="11" applyFont="1" applyFill="1" applyBorder="1" applyAlignment="1"/>
    <xf numFmtId="0" fontId="14" fillId="2" borderId="0" xfId="11" applyFont="1" applyFill="1" applyBorder="1" applyAlignment="1">
      <alignment horizontal="left" vertical="center"/>
    </xf>
    <xf numFmtId="164" fontId="9" fillId="0" borderId="0" xfId="11" applyNumberFormat="1" applyFont="1" applyBorder="1" applyAlignment="1">
      <alignment horizontal="center" vertical="center"/>
    </xf>
    <xf numFmtId="0" fontId="14" fillId="2" borderId="0" xfId="11" applyFont="1" applyFill="1" applyAlignment="1">
      <alignment horizontal="center"/>
    </xf>
    <xf numFmtId="0" fontId="18" fillId="2" borderId="0" xfId="11" applyFont="1" applyFill="1"/>
    <xf numFmtId="0" fontId="14" fillId="0" borderId="0" xfId="11" applyFont="1" applyBorder="1" applyAlignment="1">
      <alignment horizontal="left" vertical="center"/>
    </xf>
    <xf numFmtId="0" fontId="14" fillId="0" borderId="0" xfId="11" applyFont="1" applyAlignment="1">
      <alignment horizontal="center"/>
    </xf>
    <xf numFmtId="0" fontId="18" fillId="0" borderId="0" xfId="11" applyFont="1"/>
    <xf numFmtId="0" fontId="14" fillId="0" borderId="0" xfId="11" applyFont="1" applyAlignment="1"/>
    <xf numFmtId="0" fontId="14" fillId="2" borderId="0" xfId="0" applyFont="1" applyFill="1" applyAlignment="1"/>
    <xf numFmtId="0" fontId="14" fillId="2" borderId="1" xfId="1" applyFont="1" applyFill="1" applyBorder="1"/>
    <xf numFmtId="0" fontId="14" fillId="2" borderId="17" xfId="1" applyFont="1" applyFill="1" applyBorder="1"/>
    <xf numFmtId="0" fontId="14" fillId="0" borderId="0" xfId="0" applyFont="1" applyBorder="1" applyAlignment="1"/>
    <xf numFmtId="0" fontId="9" fillId="2" borderId="1" xfId="0" applyFont="1" applyFill="1" applyBorder="1" applyAlignment="1">
      <alignment vertical="top"/>
    </xf>
    <xf numFmtId="9" fontId="14" fillId="2" borderId="0" xfId="3" applyFont="1" applyFill="1" applyBorder="1" applyAlignment="1">
      <alignment vertical="center"/>
    </xf>
    <xf numFmtId="0" fontId="14" fillId="0" borderId="56" xfId="0" applyFont="1" applyBorder="1" applyAlignment="1">
      <alignment horizontal="center" vertical="center" wrapText="1"/>
    </xf>
    <xf numFmtId="0" fontId="14" fillId="0" borderId="31" xfId="0" applyFont="1" applyBorder="1" applyAlignment="1">
      <alignment horizontal="left" vertical="center" wrapText="1"/>
    </xf>
    <xf numFmtId="0" fontId="9" fillId="2" borderId="37" xfId="0" applyFont="1" applyFill="1" applyBorder="1" applyAlignment="1" applyProtection="1">
      <alignment horizontal="center" vertical="center" wrapText="1"/>
      <protection locked="0"/>
    </xf>
    <xf numFmtId="164" fontId="9" fillId="0" borderId="47" xfId="0" applyNumberFormat="1" applyFont="1" applyBorder="1" applyAlignment="1">
      <alignment horizontal="center" vertical="center" wrapText="1"/>
    </xf>
    <xf numFmtId="0" fontId="9" fillId="2" borderId="29" xfId="0" applyFont="1" applyFill="1" applyBorder="1" applyAlignment="1" applyProtection="1">
      <alignment horizontal="center" vertical="center" wrapText="1"/>
      <protection locked="0"/>
    </xf>
    <xf numFmtId="0" fontId="9" fillId="0" borderId="24" xfId="0" applyFont="1" applyBorder="1" applyAlignment="1">
      <alignment horizontal="center" vertical="center" wrapText="1"/>
    </xf>
    <xf numFmtId="0" fontId="9" fillId="0" borderId="21" xfId="0" applyFont="1" applyBorder="1" applyAlignment="1">
      <alignment horizontal="left" vertical="top" wrapText="1"/>
    </xf>
    <xf numFmtId="0" fontId="14" fillId="0" borderId="1" xfId="0" applyFont="1" applyBorder="1" applyAlignment="1">
      <alignment vertical="center"/>
    </xf>
    <xf numFmtId="0" fontId="14" fillId="0" borderId="3" xfId="0" applyFont="1" applyBorder="1" applyAlignment="1">
      <alignment vertical="center"/>
    </xf>
    <xf numFmtId="0" fontId="18" fillId="7" borderId="51" xfId="0" applyFont="1" applyFill="1" applyBorder="1" applyAlignment="1">
      <alignment horizontal="center" vertical="center" wrapText="1"/>
    </xf>
    <xf numFmtId="0" fontId="14" fillId="0" borderId="33" xfId="0" applyFont="1" applyBorder="1" applyAlignment="1">
      <alignment horizontal="left" vertical="center" wrapText="1"/>
    </xf>
    <xf numFmtId="0" fontId="9" fillId="2" borderId="10" xfId="0" applyFont="1" applyFill="1" applyBorder="1" applyAlignment="1" applyProtection="1">
      <alignment horizontal="center" vertical="center" wrapText="1"/>
      <protection locked="0"/>
    </xf>
    <xf numFmtId="0" fontId="24" fillId="0" borderId="24" xfId="0" applyFont="1" applyBorder="1" applyAlignment="1">
      <alignment horizontal="center" vertical="center" wrapText="1"/>
    </xf>
    <xf numFmtId="0" fontId="14" fillId="0" borderId="17" xfId="0" applyFont="1" applyBorder="1" applyAlignment="1">
      <alignment horizontal="left" wrapText="1"/>
    </xf>
    <xf numFmtId="0" fontId="14" fillId="0" borderId="8" xfId="0" applyFont="1" applyBorder="1" applyAlignment="1">
      <alignment horizontal="left" vertical="top"/>
    </xf>
    <xf numFmtId="0" fontId="14" fillId="0" borderId="0" xfId="0" applyFont="1" applyBorder="1" applyAlignment="1">
      <alignment vertical="center"/>
    </xf>
    <xf numFmtId="0" fontId="14" fillId="0" borderId="4" xfId="0" applyFont="1" applyBorder="1" applyAlignment="1">
      <alignment vertical="center"/>
    </xf>
    <xf numFmtId="0" fontId="14" fillId="0" borderId="24" xfId="0" applyFont="1" applyBorder="1" applyAlignment="1">
      <alignment horizontal="center" vertical="center" wrapText="1"/>
    </xf>
    <xf numFmtId="0" fontId="18" fillId="7" borderId="51" xfId="0" applyFont="1" applyFill="1" applyBorder="1" applyAlignment="1">
      <alignment horizontal="center" vertical="top" wrapText="1"/>
    </xf>
    <xf numFmtId="0" fontId="14" fillId="0" borderId="33"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Border="1" applyAlignment="1">
      <alignment vertical="top"/>
    </xf>
    <xf numFmtId="0" fontId="14" fillId="0" borderId="4" xfId="0" applyFont="1" applyBorder="1" applyAlignment="1">
      <alignment vertical="top"/>
    </xf>
    <xf numFmtId="0" fontId="14" fillId="0" borderId="33" xfId="0" applyFont="1" applyFill="1" applyBorder="1" applyAlignment="1">
      <alignment horizontal="left" vertical="top" wrapText="1"/>
    </xf>
    <xf numFmtId="0" fontId="24" fillId="0" borderId="24" xfId="0" applyFont="1" applyFill="1" applyBorder="1" applyAlignment="1">
      <alignment horizontal="center" vertical="center" wrapText="1"/>
    </xf>
    <xf numFmtId="0" fontId="14" fillId="0" borderId="17" xfId="0" applyFont="1" applyFill="1" applyBorder="1" applyAlignment="1">
      <alignment horizontal="left" vertical="top" wrapText="1"/>
    </xf>
    <xf numFmtId="0" fontId="14" fillId="0" borderId="54" xfId="0" applyFont="1" applyBorder="1" applyAlignment="1">
      <alignment horizontal="center" vertical="top" wrapText="1"/>
    </xf>
    <xf numFmtId="0" fontId="14" fillId="0" borderId="42" xfId="0" applyFont="1" applyBorder="1" applyAlignment="1">
      <alignment horizontal="left" vertical="top" wrapText="1"/>
    </xf>
    <xf numFmtId="0" fontId="9" fillId="2" borderId="43" xfId="0" applyFont="1" applyFill="1" applyBorder="1" applyAlignment="1" applyProtection="1">
      <alignment horizontal="center" vertical="center" wrapText="1"/>
      <protection locked="0"/>
    </xf>
    <xf numFmtId="0" fontId="14" fillId="2" borderId="24" xfId="0" applyFont="1" applyFill="1" applyBorder="1" applyAlignment="1">
      <alignment horizontal="center" vertical="center" wrapText="1"/>
    </xf>
    <xf numFmtId="0" fontId="14" fillId="0" borderId="9" xfId="0" applyFont="1" applyBorder="1" applyAlignment="1">
      <alignment horizontal="left" vertical="top"/>
    </xf>
    <xf numFmtId="0" fontId="14" fillId="0" borderId="2" xfId="0" applyFont="1" applyBorder="1" applyAlignment="1">
      <alignment vertical="top"/>
    </xf>
    <xf numFmtId="0" fontId="14" fillId="0" borderId="5" xfId="0" applyFont="1" applyBorder="1" applyAlignment="1">
      <alignment vertical="top"/>
    </xf>
    <xf numFmtId="0" fontId="14" fillId="2" borderId="0" xfId="0" applyFont="1" applyFill="1" applyAlignment="1">
      <alignment vertical="center"/>
    </xf>
    <xf numFmtId="0" fontId="14" fillId="0" borderId="31"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42" xfId="0" applyFont="1" applyFill="1" applyBorder="1" applyAlignment="1">
      <alignment horizontal="left" vertical="top" wrapText="1"/>
    </xf>
    <xf numFmtId="0" fontId="9" fillId="2" borderId="39" xfId="0" applyFont="1" applyFill="1" applyBorder="1" applyAlignment="1" applyProtection="1">
      <alignment horizontal="center" vertical="center" wrapText="1"/>
      <protection locked="0"/>
    </xf>
    <xf numFmtId="0" fontId="14" fillId="0" borderId="23" xfId="0" applyFont="1" applyBorder="1" applyAlignment="1">
      <alignment horizontal="left" vertical="top" wrapText="1"/>
    </xf>
    <xf numFmtId="0" fontId="14" fillId="0" borderId="9" xfId="0" applyFont="1" applyFill="1" applyBorder="1" applyAlignment="1">
      <alignment horizontal="left" vertical="top"/>
    </xf>
    <xf numFmtId="0" fontId="14" fillId="0" borderId="2" xfId="0" applyFont="1" applyFill="1" applyBorder="1" applyAlignment="1">
      <alignment vertical="top"/>
    </xf>
    <xf numFmtId="0" fontId="14" fillId="0" borderId="5" xfId="0" applyFont="1" applyFill="1" applyBorder="1" applyAlignment="1">
      <alignment vertical="top"/>
    </xf>
    <xf numFmtId="0" fontId="14" fillId="0" borderId="51" xfId="0" applyFont="1" applyBorder="1" applyAlignment="1">
      <alignment horizontal="center" vertical="top" wrapText="1"/>
    </xf>
    <xf numFmtId="0" fontId="14" fillId="0" borderId="54" xfId="0" applyFont="1" applyBorder="1" applyAlignment="1">
      <alignment horizontal="center" vertical="center" wrapText="1"/>
    </xf>
    <xf numFmtId="0" fontId="14" fillId="0" borderId="42" xfId="0" applyFont="1" applyFill="1" applyBorder="1" applyAlignment="1">
      <alignment horizontal="left" vertical="center" wrapText="1"/>
    </xf>
    <xf numFmtId="0" fontId="14" fillId="0" borderId="23" xfId="0" applyFont="1" applyBorder="1" applyAlignment="1">
      <alignment horizontal="left" wrapText="1"/>
    </xf>
    <xf numFmtId="0" fontId="14" fillId="0" borderId="2" xfId="0" applyFont="1" applyBorder="1" applyAlignment="1">
      <alignment vertical="center"/>
    </xf>
    <xf numFmtId="0" fontId="14" fillId="0" borderId="5" xfId="0" applyFont="1" applyBorder="1" applyAlignment="1">
      <alignment vertical="center"/>
    </xf>
    <xf numFmtId="0" fontId="14" fillId="0" borderId="31" xfId="1" applyFont="1" applyBorder="1" applyAlignment="1">
      <alignment horizontal="left" vertical="top" wrapText="1"/>
    </xf>
    <xf numFmtId="164" fontId="9" fillId="7" borderId="47" xfId="0" applyNumberFormat="1" applyFont="1" applyFill="1" applyBorder="1" applyAlignment="1">
      <alignment horizontal="center" vertical="center" wrapText="1"/>
    </xf>
    <xf numFmtId="0" fontId="14" fillId="7" borderId="24" xfId="0" applyFont="1" applyFill="1" applyBorder="1" applyAlignment="1">
      <alignment horizontal="center" vertical="center" wrapText="1"/>
    </xf>
    <xf numFmtId="0" fontId="14" fillId="2" borderId="3" xfId="0" applyFont="1" applyFill="1" applyBorder="1" applyAlignment="1">
      <alignment horizontal="left" wrapText="1"/>
    </xf>
    <xf numFmtId="0" fontId="14" fillId="2" borderId="1" xfId="0" applyFont="1" applyFill="1" applyBorder="1" applyAlignment="1">
      <alignment vertical="center"/>
    </xf>
    <xf numFmtId="0" fontId="14" fillId="2" borderId="3" xfId="0" applyFont="1" applyFill="1" applyBorder="1" applyAlignment="1">
      <alignment vertical="center"/>
    </xf>
    <xf numFmtId="0" fontId="14" fillId="0" borderId="33" xfId="1" applyFont="1" applyBorder="1" applyAlignment="1">
      <alignment horizontal="left" vertical="center" wrapText="1"/>
    </xf>
    <xf numFmtId="0" fontId="14" fillId="2" borderId="17" xfId="0" applyFont="1" applyFill="1" applyBorder="1" applyAlignment="1">
      <alignment horizontal="left" wrapText="1"/>
    </xf>
    <xf numFmtId="0" fontId="24" fillId="2" borderId="24" xfId="0" applyFont="1" applyFill="1" applyBorder="1" applyAlignment="1">
      <alignment horizontal="center" vertical="center" wrapText="1"/>
    </xf>
    <xf numFmtId="0" fontId="14" fillId="0" borderId="42" xfId="1" applyFont="1" applyBorder="1" applyAlignment="1">
      <alignment horizontal="left" vertical="center" wrapText="1"/>
    </xf>
    <xf numFmtId="0" fontId="14" fillId="2" borderId="23" xfId="0" applyFont="1" applyFill="1" applyBorder="1" applyAlignment="1">
      <alignment horizontal="left" wrapText="1"/>
    </xf>
    <xf numFmtId="0" fontId="14" fillId="0" borderId="2" xfId="0" applyFont="1" applyFill="1" applyBorder="1" applyAlignment="1">
      <alignment vertical="center"/>
    </xf>
    <xf numFmtId="0" fontId="14" fillId="0" borderId="5" xfId="0" applyFont="1" applyFill="1" applyBorder="1" applyAlignment="1">
      <alignment vertical="center"/>
    </xf>
    <xf numFmtId="0" fontId="18" fillId="7" borderId="56" xfId="0" applyFont="1" applyFill="1" applyBorder="1" applyAlignment="1">
      <alignment horizontal="center" vertical="center" wrapText="1"/>
    </xf>
    <xf numFmtId="0" fontId="14" fillId="2" borderId="31" xfId="0" applyFont="1" applyFill="1" applyBorder="1" applyAlignment="1">
      <alignment horizontal="left" vertical="center" wrapText="1"/>
    </xf>
    <xf numFmtId="0" fontId="14" fillId="2" borderId="33" xfId="0" applyFont="1" applyFill="1" applyBorder="1" applyAlignment="1">
      <alignment horizontal="left" vertical="center" wrapText="1"/>
    </xf>
    <xf numFmtId="0" fontId="18" fillId="7" borderId="54"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2" borderId="56" xfId="0" applyFont="1" applyFill="1" applyBorder="1" applyAlignment="1"/>
    <xf numFmtId="0" fontId="14" fillId="2" borderId="17" xfId="0" applyFont="1" applyFill="1" applyBorder="1" applyAlignment="1">
      <alignment horizontal="left" vertical="top"/>
    </xf>
    <xf numFmtId="0" fontId="14" fillId="2" borderId="23" xfId="0" applyFont="1" applyFill="1" applyBorder="1" applyAlignment="1">
      <alignment horizontal="left" vertical="top"/>
    </xf>
    <xf numFmtId="0" fontId="14" fillId="0" borderId="24" xfId="0" applyFont="1" applyBorder="1" applyAlignment="1">
      <alignment horizontal="center" wrapText="1"/>
    </xf>
    <xf numFmtId="49" fontId="14" fillId="0" borderId="35" xfId="0" applyNumberFormat="1" applyFont="1" applyBorder="1" applyAlignment="1">
      <alignment horizontal="left" vertical="top" wrapText="1"/>
    </xf>
    <xf numFmtId="49" fontId="14" fillId="0" borderId="10" xfId="0" applyNumberFormat="1" applyFont="1" applyBorder="1" applyAlignment="1">
      <alignment horizontal="left" vertical="top" wrapText="1"/>
    </xf>
    <xf numFmtId="49" fontId="14" fillId="0" borderId="43" xfId="0" applyNumberFormat="1" applyFont="1" applyBorder="1" applyAlignment="1">
      <alignment horizontal="left" vertical="top" wrapText="1"/>
    </xf>
    <xf numFmtId="0" fontId="14" fillId="2" borderId="44" xfId="0" applyNumberFormat="1" applyFont="1" applyFill="1" applyBorder="1" applyAlignment="1">
      <alignment horizontal="left"/>
    </xf>
    <xf numFmtId="0" fontId="14" fillId="2" borderId="46" xfId="0" applyNumberFormat="1" applyFont="1" applyFill="1" applyBorder="1" applyAlignment="1">
      <alignment horizontal="left"/>
    </xf>
    <xf numFmtId="0" fontId="14" fillId="2" borderId="51" xfId="0" applyNumberFormat="1" applyFont="1" applyFill="1" applyBorder="1" applyAlignment="1">
      <alignment horizontal="left"/>
    </xf>
    <xf numFmtId="0" fontId="14" fillId="2" borderId="52" xfId="0" applyNumberFormat="1" applyFont="1" applyFill="1" applyBorder="1" applyAlignment="1">
      <alignment horizontal="left"/>
    </xf>
    <xf numFmtId="0" fontId="15" fillId="2" borderId="40" xfId="0" applyNumberFormat="1" applyFont="1" applyFill="1" applyBorder="1" applyAlignment="1">
      <alignment horizontal="left" vertical="center"/>
    </xf>
    <xf numFmtId="0" fontId="14" fillId="2" borderId="38" xfId="0" applyNumberFormat="1" applyFont="1" applyFill="1" applyBorder="1" applyAlignment="1">
      <alignment horizontal="left" vertical="top" wrapText="1"/>
    </xf>
    <xf numFmtId="0" fontId="14" fillId="2" borderId="16" xfId="0" applyNumberFormat="1" applyFont="1" applyFill="1" applyBorder="1" applyAlignment="1">
      <alignment horizontal="left" vertical="top" wrapText="1"/>
    </xf>
    <xf numFmtId="0" fontId="14" fillId="2" borderId="45" xfId="0" applyNumberFormat="1" applyFont="1" applyFill="1" applyBorder="1" applyAlignment="1">
      <alignment horizontal="left" vertical="top" wrapText="1"/>
    </xf>
    <xf numFmtId="0" fontId="14" fillId="2" borderId="20" xfId="0" applyNumberFormat="1" applyFont="1" applyFill="1" applyBorder="1" applyAlignment="1">
      <alignment horizontal="left" vertical="top" wrapText="1"/>
    </xf>
    <xf numFmtId="0" fontId="14" fillId="2" borderId="16" xfId="0" applyNumberFormat="1" applyFont="1" applyFill="1" applyBorder="1" applyAlignment="1">
      <alignment horizontal="left"/>
    </xf>
    <xf numFmtId="0" fontId="14" fillId="2" borderId="20" xfId="0" applyNumberFormat="1" applyFont="1" applyFill="1" applyBorder="1" applyAlignment="1">
      <alignment horizontal="left"/>
    </xf>
    <xf numFmtId="0" fontId="14" fillId="2" borderId="18" xfId="0" applyNumberFormat="1" applyFont="1" applyFill="1" applyBorder="1" applyAlignment="1">
      <alignment horizontal="left" vertical="top" wrapText="1"/>
    </xf>
    <xf numFmtId="0" fontId="14" fillId="2" borderId="52" xfId="0" applyNumberFormat="1" applyFont="1" applyFill="1" applyBorder="1" applyAlignment="1">
      <alignment horizontal="left" vertical="top" wrapText="1"/>
    </xf>
    <xf numFmtId="0" fontId="14" fillId="2" borderId="64" xfId="0" applyNumberFormat="1" applyFont="1" applyFill="1" applyBorder="1" applyAlignment="1">
      <alignment horizontal="left" vertical="top" wrapText="1"/>
    </xf>
    <xf numFmtId="0" fontId="14" fillId="2" borderId="46" xfId="0" applyNumberFormat="1" applyFont="1" applyFill="1" applyBorder="1" applyAlignment="1">
      <alignment horizontal="left" vertical="top" wrapText="1"/>
    </xf>
    <xf numFmtId="0" fontId="14" fillId="2" borderId="41" xfId="0" applyNumberFormat="1" applyFont="1" applyFill="1" applyBorder="1" applyAlignment="1">
      <alignment horizontal="left"/>
    </xf>
    <xf numFmtId="0" fontId="14" fillId="2" borderId="71" xfId="0" applyNumberFormat="1" applyFont="1" applyFill="1" applyBorder="1" applyAlignment="1">
      <alignment horizontal="left"/>
    </xf>
    <xf numFmtId="0" fontId="14" fillId="2" borderId="38" xfId="0" applyNumberFormat="1" applyFont="1" applyFill="1" applyBorder="1" applyAlignment="1">
      <alignment horizontal="left"/>
    </xf>
    <xf numFmtId="0" fontId="3" fillId="2" borderId="0" xfId="0" applyNumberFormat="1" applyFont="1" applyFill="1" applyAlignment="1">
      <alignment horizontal="left"/>
    </xf>
    <xf numFmtId="0" fontId="3" fillId="0" borderId="0" xfId="0" applyNumberFormat="1" applyFont="1" applyAlignment="1">
      <alignment horizontal="left"/>
    </xf>
    <xf numFmtId="0" fontId="15" fillId="12" borderId="36" xfId="0" applyFont="1" applyFill="1" applyBorder="1" applyAlignment="1">
      <alignment horizontal="left" vertical="center" wrapText="1"/>
    </xf>
    <xf numFmtId="0" fontId="15" fillId="12" borderId="6" xfId="0" applyFont="1" applyFill="1" applyBorder="1" applyAlignment="1">
      <alignment horizontal="left" vertical="center" wrapText="1"/>
    </xf>
    <xf numFmtId="0" fontId="15" fillId="12" borderId="9" xfId="0" applyFont="1" applyFill="1" applyBorder="1" applyAlignment="1">
      <alignment horizontal="left" vertical="center" wrapText="1"/>
    </xf>
    <xf numFmtId="0" fontId="15" fillId="12" borderId="5" xfId="0" applyFont="1" applyFill="1" applyBorder="1" applyAlignment="1">
      <alignment horizontal="left" vertical="center" wrapText="1"/>
    </xf>
    <xf numFmtId="0" fontId="15" fillId="12" borderId="5" xfId="0" applyFont="1" applyFill="1" applyBorder="1" applyAlignment="1">
      <alignment horizontal="center" vertical="center" wrapText="1"/>
    </xf>
    <xf numFmtId="0" fontId="15" fillId="12" borderId="4" xfId="0" applyFont="1" applyFill="1" applyBorder="1" applyAlignment="1">
      <alignment horizontal="center" vertical="top" wrapText="1"/>
    </xf>
    <xf numFmtId="0" fontId="15" fillId="12" borderId="5" xfId="0" applyFont="1" applyFill="1" applyBorder="1" applyAlignment="1">
      <alignment horizontal="center" vertical="top" wrapText="1"/>
    </xf>
    <xf numFmtId="9" fontId="15" fillId="12" borderId="6" xfId="3" applyFont="1" applyFill="1" applyBorder="1" applyAlignment="1">
      <alignment horizontal="center" vertical="center" wrapText="1"/>
    </xf>
    <xf numFmtId="164" fontId="15" fillId="12" borderId="40" xfId="0" applyNumberFormat="1" applyFont="1" applyFill="1" applyBorder="1" applyAlignment="1">
      <alignment horizontal="center" vertical="center" wrapText="1"/>
    </xf>
    <xf numFmtId="9" fontId="15" fillId="12" borderId="13" xfId="3" applyFont="1" applyFill="1" applyBorder="1" applyAlignment="1">
      <alignment horizontal="center" vertical="center" wrapText="1"/>
    </xf>
    <xf numFmtId="164" fontId="15" fillId="12" borderId="47" xfId="0" applyNumberFormat="1" applyFont="1" applyFill="1" applyBorder="1" applyAlignment="1">
      <alignment horizontal="center" vertical="center" wrapText="1"/>
    </xf>
    <xf numFmtId="0" fontId="15" fillId="12" borderId="24" xfId="0" applyFont="1" applyFill="1" applyBorder="1" applyAlignment="1">
      <alignment horizontal="center" vertical="center" wrapText="1"/>
    </xf>
    <xf numFmtId="164" fontId="15" fillId="12" borderId="2" xfId="0" applyNumberFormat="1" applyFont="1" applyFill="1" applyBorder="1" applyAlignment="1">
      <alignment horizontal="center" vertical="center" wrapText="1"/>
    </xf>
    <xf numFmtId="0" fontId="15" fillId="12" borderId="4" xfId="0" applyFont="1" applyFill="1" applyBorder="1" applyAlignment="1">
      <alignment horizontal="left" vertical="center" wrapText="1"/>
    </xf>
    <xf numFmtId="0" fontId="15" fillId="12" borderId="60" xfId="0" applyFont="1" applyFill="1" applyBorder="1" applyAlignment="1">
      <alignment horizontal="center" vertical="center" wrapText="1"/>
    </xf>
    <xf numFmtId="0" fontId="15" fillId="12" borderId="69" xfId="0" applyFont="1" applyFill="1" applyBorder="1" applyAlignment="1">
      <alignment horizontal="center" vertical="center" wrapText="1"/>
    </xf>
    <xf numFmtId="0" fontId="15" fillId="12" borderId="2" xfId="0" applyFont="1" applyFill="1" applyBorder="1" applyAlignment="1">
      <alignment horizontal="left" wrapText="1"/>
    </xf>
    <xf numFmtId="0" fontId="14" fillId="12" borderId="15" xfId="0" applyFont="1" applyFill="1" applyBorder="1" applyAlignment="1">
      <alignment horizontal="left" wrapText="1"/>
    </xf>
    <xf numFmtId="0" fontId="15" fillId="12" borderId="40" xfId="11" applyFont="1" applyFill="1" applyBorder="1" applyAlignment="1">
      <alignment vertical="top" wrapText="1"/>
    </xf>
    <xf numFmtId="0" fontId="15" fillId="12" borderId="6" xfId="11" applyFont="1" applyFill="1" applyBorder="1" applyAlignment="1">
      <alignment vertical="top" wrapText="1"/>
    </xf>
    <xf numFmtId="0" fontId="14" fillId="12" borderId="6" xfId="1" applyFont="1" applyFill="1" applyBorder="1" applyAlignment="1">
      <alignment horizontal="left" vertical="top" wrapText="1"/>
    </xf>
    <xf numFmtId="0" fontId="15" fillId="12" borderId="0" xfId="1" applyFont="1" applyFill="1" applyBorder="1" applyAlignment="1">
      <alignment horizontal="left" vertical="top" wrapText="1"/>
    </xf>
    <xf numFmtId="0" fontId="15" fillId="12" borderId="6" xfId="0" applyFont="1" applyFill="1" applyBorder="1" applyAlignment="1"/>
    <xf numFmtId="0" fontId="15" fillId="12" borderId="0" xfId="0" applyNumberFormat="1" applyFont="1" applyFill="1" applyBorder="1" applyAlignment="1">
      <alignment horizontal="left"/>
    </xf>
    <xf numFmtId="0" fontId="15" fillId="12" borderId="6" xfId="0" applyFont="1" applyFill="1" applyBorder="1"/>
    <xf numFmtId="0" fontId="15" fillId="12" borderId="27" xfId="0" applyFont="1" applyFill="1" applyBorder="1" applyAlignment="1">
      <alignment horizontal="left" vertical="center"/>
    </xf>
    <xf numFmtId="0" fontId="15" fillId="12" borderId="6" xfId="0" applyFont="1" applyFill="1" applyBorder="1" applyAlignment="1">
      <alignment horizontal="left" vertical="top"/>
    </xf>
    <xf numFmtId="0" fontId="15" fillId="12" borderId="6" xfId="0" applyFont="1" applyFill="1" applyBorder="1" applyAlignment="1">
      <alignment horizontal="left" vertical="top" wrapText="1"/>
    </xf>
    <xf numFmtId="0" fontId="15" fillId="12" borderId="4" xfId="11" applyFont="1" applyFill="1" applyBorder="1" applyAlignment="1">
      <alignment horizontal="left" vertical="top" wrapText="1"/>
    </xf>
    <xf numFmtId="0" fontId="15" fillId="12" borderId="6" xfId="11" applyFont="1" applyFill="1" applyBorder="1" applyAlignment="1">
      <alignment horizontal="left" vertical="top" wrapText="1"/>
    </xf>
    <xf numFmtId="0" fontId="15" fillId="12" borderId="15" xfId="0" applyFont="1" applyFill="1" applyBorder="1" applyAlignment="1">
      <alignment horizontal="center" vertical="center"/>
    </xf>
    <xf numFmtId="0" fontId="15" fillId="12" borderId="2" xfId="0" applyFont="1" applyFill="1" applyBorder="1" applyAlignment="1">
      <alignment vertical="center"/>
    </xf>
    <xf numFmtId="0" fontId="15" fillId="12" borderId="6" xfId="0" applyFont="1" applyFill="1" applyBorder="1" applyAlignment="1">
      <alignment horizontal="center" vertical="top" wrapText="1"/>
    </xf>
    <xf numFmtId="0" fontId="15" fillId="12" borderId="6" xfId="0" applyFont="1" applyFill="1" applyBorder="1" applyAlignment="1">
      <alignment vertical="top" wrapText="1"/>
    </xf>
    <xf numFmtId="0" fontId="15" fillId="12" borderId="13" xfId="0" applyFont="1" applyFill="1" applyBorder="1" applyAlignment="1">
      <alignment horizontal="left" vertical="top" wrapText="1"/>
    </xf>
    <xf numFmtId="0" fontId="15" fillId="12" borderId="6" xfId="10" applyFont="1" applyFill="1" applyBorder="1" applyAlignment="1">
      <alignment horizontal="center" vertical="center"/>
    </xf>
    <xf numFmtId="0" fontId="15" fillId="12" borderId="3" xfId="10" applyFont="1" applyFill="1" applyBorder="1" applyAlignment="1">
      <alignment horizontal="left" vertical="top"/>
    </xf>
    <xf numFmtId="0" fontId="15" fillId="12" borderId="29" xfId="10" applyFont="1" applyFill="1" applyBorder="1" applyAlignment="1">
      <alignment horizontal="left" vertical="top"/>
    </xf>
    <xf numFmtId="0" fontId="15" fillId="12" borderId="6" xfId="10" applyFont="1" applyFill="1" applyBorder="1" applyAlignment="1">
      <alignment horizontal="center" vertical="center" wrapText="1"/>
    </xf>
    <xf numFmtId="0" fontId="15" fillId="12" borderId="3" xfId="10" applyFont="1" applyFill="1" applyBorder="1" applyAlignment="1">
      <alignment horizontal="left" vertical="center"/>
    </xf>
    <xf numFmtId="0" fontId="15" fillId="12" borderId="2" xfId="0" applyFont="1" applyFill="1" applyBorder="1" applyAlignment="1" applyProtection="1">
      <alignment vertical="top"/>
      <protection locked="0"/>
    </xf>
    <xf numFmtId="0" fontId="15" fillId="12" borderId="15" xfId="0" applyFont="1" applyFill="1" applyBorder="1" applyAlignment="1" applyProtection="1">
      <alignment vertical="top"/>
      <protection locked="0"/>
    </xf>
    <xf numFmtId="0" fontId="15" fillId="12" borderId="27" xfId="0" applyFont="1" applyFill="1" applyBorder="1" applyAlignment="1" applyProtection="1">
      <alignment vertical="top"/>
      <protection locked="0"/>
    </xf>
    <xf numFmtId="0" fontId="14" fillId="12" borderId="27" xfId="0" applyFont="1" applyFill="1" applyBorder="1" applyAlignment="1" applyProtection="1">
      <alignment vertical="top"/>
      <protection locked="0"/>
    </xf>
    <xf numFmtId="0" fontId="14" fillId="12" borderId="40" xfId="0" applyFont="1" applyFill="1" applyBorder="1" applyAlignment="1" applyProtection="1">
      <alignment vertical="top" wrapText="1"/>
      <protection locked="0"/>
    </xf>
    <xf numFmtId="0" fontId="14" fillId="12" borderId="28" xfId="0" applyFont="1" applyFill="1" applyBorder="1" applyAlignment="1" applyProtection="1">
      <alignment vertical="top" wrapText="1"/>
      <protection locked="0"/>
    </xf>
    <xf numFmtId="0" fontId="15" fillId="12" borderId="2" xfId="16" applyFont="1" applyFill="1" applyBorder="1" applyAlignment="1" applyProtection="1">
      <alignment vertical="top"/>
      <protection locked="0"/>
    </xf>
    <xf numFmtId="0" fontId="15" fillId="12" borderId="15" xfId="16" applyFont="1" applyFill="1" applyBorder="1" applyAlignment="1" applyProtection="1">
      <alignment vertical="top"/>
      <protection locked="0"/>
    </xf>
    <xf numFmtId="0" fontId="15" fillId="12" borderId="27" xfId="16" applyFont="1" applyFill="1" applyBorder="1" applyAlignment="1" applyProtection="1">
      <alignment vertical="top"/>
      <protection locked="0"/>
    </xf>
    <xf numFmtId="0" fontId="14" fillId="12" borderId="27" xfId="16" applyFont="1" applyFill="1" applyBorder="1" applyAlignment="1" applyProtection="1">
      <alignment vertical="top"/>
      <protection locked="0"/>
    </xf>
    <xf numFmtId="0" fontId="14" fillId="12" borderId="40" xfId="16" applyFont="1" applyFill="1" applyBorder="1" applyAlignment="1" applyProtection="1">
      <alignment vertical="top" wrapText="1"/>
      <protection locked="0"/>
    </xf>
    <xf numFmtId="0" fontId="14" fillId="12" borderId="28" xfId="16" applyFont="1" applyFill="1" applyBorder="1" applyAlignment="1" applyProtection="1">
      <alignment vertical="top" wrapText="1"/>
      <protection locked="0"/>
    </xf>
    <xf numFmtId="0" fontId="12" fillId="12" borderId="27" xfId="16" applyFill="1" applyBorder="1" applyAlignment="1" applyProtection="1">
      <alignment vertical="top"/>
      <protection locked="0"/>
    </xf>
    <xf numFmtId="0" fontId="3" fillId="12" borderId="40" xfId="16" applyFont="1" applyFill="1" applyBorder="1" applyAlignment="1" applyProtection="1">
      <alignment vertical="top" wrapText="1"/>
      <protection locked="0"/>
    </xf>
    <xf numFmtId="0" fontId="3" fillId="12" borderId="28" xfId="16" applyFont="1" applyFill="1" applyBorder="1" applyAlignment="1" applyProtection="1">
      <alignment vertical="top" wrapText="1"/>
      <protection locked="0"/>
    </xf>
    <xf numFmtId="0" fontId="14" fillId="12" borderId="40" xfId="16" applyFont="1" applyFill="1" applyBorder="1" applyAlignment="1" applyProtection="1">
      <alignment horizontal="left" vertical="top" wrapText="1"/>
      <protection locked="0"/>
    </xf>
    <xf numFmtId="0" fontId="15" fillId="13" borderId="16" xfId="16" applyFont="1" applyFill="1" applyBorder="1" applyAlignment="1" applyProtection="1">
      <alignment vertical="top"/>
      <protection locked="0"/>
    </xf>
    <xf numFmtId="0" fontId="14" fillId="13" borderId="10" xfId="16" applyFont="1" applyFill="1" applyBorder="1" applyAlignment="1" applyProtection="1">
      <alignment vertical="top" wrapText="1"/>
      <protection locked="0"/>
    </xf>
    <xf numFmtId="0" fontId="14" fillId="13" borderId="16" xfId="16" applyFont="1" applyFill="1" applyBorder="1" applyAlignment="1" applyProtection="1">
      <alignment vertical="top" wrapText="1"/>
      <protection locked="0"/>
    </xf>
    <xf numFmtId="0" fontId="15" fillId="13" borderId="16" xfId="16" applyFont="1" applyFill="1" applyBorder="1" applyAlignment="1" applyProtection="1">
      <alignment horizontal="left" vertical="top"/>
      <protection locked="0"/>
    </xf>
    <xf numFmtId="0" fontId="14" fillId="13" borderId="10" xfId="16" applyFont="1" applyFill="1" applyBorder="1" applyAlignment="1" applyProtection="1">
      <alignment horizontal="left" vertical="top"/>
      <protection locked="0"/>
    </xf>
    <xf numFmtId="0" fontId="14" fillId="13" borderId="10" xfId="16" applyFont="1" applyFill="1" applyBorder="1" applyAlignment="1" applyProtection="1">
      <alignment horizontal="left" vertical="top" wrapText="1"/>
      <protection locked="0"/>
    </xf>
    <xf numFmtId="0" fontId="14" fillId="13" borderId="37" xfId="16" applyFont="1" applyFill="1" applyBorder="1" applyAlignment="1" applyProtection="1">
      <alignment horizontal="left" vertical="top"/>
      <protection locked="0"/>
    </xf>
    <xf numFmtId="0" fontId="14" fillId="13" borderId="38" xfId="16" applyFont="1" applyFill="1" applyBorder="1" applyAlignment="1" applyProtection="1">
      <alignment vertical="top" wrapText="1"/>
      <protection locked="0"/>
    </xf>
    <xf numFmtId="0" fontId="14" fillId="13" borderId="16" xfId="16" applyFont="1" applyFill="1" applyBorder="1" applyAlignment="1" applyProtection="1">
      <alignment horizontal="left" vertical="top"/>
      <protection locked="0"/>
    </xf>
    <xf numFmtId="0" fontId="15" fillId="13" borderId="38" xfId="16" applyFont="1" applyFill="1" applyBorder="1" applyAlignment="1" applyProtection="1">
      <alignment horizontal="left" vertical="top"/>
      <protection locked="0"/>
    </xf>
    <xf numFmtId="0" fontId="14" fillId="13" borderId="37" xfId="16" applyFont="1" applyFill="1" applyBorder="1" applyAlignment="1" applyProtection="1">
      <alignment vertical="top"/>
      <protection locked="0"/>
    </xf>
    <xf numFmtId="0" fontId="14" fillId="13" borderId="10" xfId="16" applyFont="1" applyFill="1" applyBorder="1" applyAlignment="1" applyProtection="1">
      <alignment vertical="top"/>
      <protection locked="0"/>
    </xf>
    <xf numFmtId="0" fontId="14" fillId="13" borderId="16" xfId="16" applyFont="1" applyFill="1" applyBorder="1" applyAlignment="1" applyProtection="1">
      <alignment vertical="top"/>
      <protection locked="0"/>
    </xf>
    <xf numFmtId="0" fontId="4" fillId="13" borderId="38" xfId="16" applyFont="1" applyFill="1" applyBorder="1" applyAlignment="1" applyProtection="1">
      <alignment horizontal="left" vertical="top"/>
      <protection locked="0"/>
    </xf>
    <xf numFmtId="0" fontId="3" fillId="13" borderId="37" xfId="16" applyFont="1" applyFill="1" applyBorder="1" applyAlignment="1" applyProtection="1">
      <alignment vertical="top"/>
      <protection locked="0"/>
    </xf>
    <xf numFmtId="0" fontId="3" fillId="13" borderId="29" xfId="16" applyFont="1" applyFill="1" applyBorder="1" applyAlignment="1" applyProtection="1">
      <alignment vertical="top" wrapText="1"/>
      <protection locked="0"/>
    </xf>
    <xf numFmtId="0" fontId="15" fillId="13" borderId="16" xfId="0" applyFont="1" applyFill="1" applyBorder="1" applyAlignment="1" applyProtection="1">
      <alignment vertical="top"/>
      <protection locked="0"/>
    </xf>
    <xf numFmtId="0" fontId="14" fillId="13" borderId="10" xfId="0" applyFont="1" applyFill="1" applyBorder="1" applyAlignment="1" applyProtection="1">
      <alignment vertical="top" wrapText="1"/>
      <protection locked="0"/>
    </xf>
    <xf numFmtId="0" fontId="14" fillId="13" borderId="16" xfId="0" applyFont="1" applyFill="1" applyBorder="1" applyAlignment="1" applyProtection="1">
      <alignment vertical="top" wrapText="1"/>
      <protection locked="0"/>
    </xf>
    <xf numFmtId="0" fontId="15" fillId="13" borderId="20" xfId="0" applyFont="1" applyFill="1" applyBorder="1" applyAlignment="1" applyProtection="1">
      <alignment horizontal="left" vertical="top"/>
      <protection locked="0"/>
    </xf>
    <xf numFmtId="0" fontId="14" fillId="13" borderId="29" xfId="0" applyFont="1" applyFill="1" applyBorder="1" applyAlignment="1" applyProtection="1">
      <alignment vertical="top"/>
      <protection locked="0"/>
    </xf>
    <xf numFmtId="0" fontId="14" fillId="13" borderId="20" xfId="0" applyFont="1" applyFill="1" applyBorder="1" applyAlignment="1" applyProtection="1">
      <alignment vertical="top" wrapText="1"/>
      <protection locked="0"/>
    </xf>
    <xf numFmtId="0" fontId="15" fillId="13" borderId="16" xfId="0" applyFont="1" applyFill="1" applyBorder="1" applyAlignment="1" applyProtection="1">
      <alignment horizontal="left" vertical="top"/>
      <protection locked="0"/>
    </xf>
    <xf numFmtId="0" fontId="14" fillId="13" borderId="10" xfId="0" applyFont="1" applyFill="1" applyBorder="1" applyAlignment="1" applyProtection="1">
      <alignment vertical="top"/>
      <protection locked="0"/>
    </xf>
    <xf numFmtId="0" fontId="14" fillId="13" borderId="37" xfId="0" applyFont="1" applyFill="1" applyBorder="1" applyAlignment="1" applyProtection="1">
      <alignment vertical="top"/>
      <protection locked="0"/>
    </xf>
    <xf numFmtId="0" fontId="14" fillId="13" borderId="38" xfId="0" applyFont="1" applyFill="1" applyBorder="1" applyAlignment="1" applyProtection="1">
      <alignment vertical="top" wrapText="1"/>
      <protection locked="0"/>
    </xf>
    <xf numFmtId="0" fontId="14" fillId="13" borderId="16" xfId="0" applyFont="1" applyFill="1" applyBorder="1" applyAlignment="1" applyProtection="1">
      <alignment horizontal="left" vertical="top"/>
      <protection locked="0"/>
    </xf>
    <xf numFmtId="0" fontId="14" fillId="13" borderId="18" xfId="0" applyFont="1" applyFill="1" applyBorder="1" applyAlignment="1" applyProtection="1">
      <alignment horizontal="left" vertical="top"/>
      <protection locked="0"/>
    </xf>
    <xf numFmtId="0" fontId="14" fillId="13" borderId="39" xfId="0" applyFont="1" applyFill="1" applyBorder="1" applyAlignment="1" applyProtection="1">
      <alignment vertical="top"/>
      <protection locked="0"/>
    </xf>
    <xf numFmtId="0" fontId="14" fillId="13" borderId="18" xfId="0" applyFont="1" applyFill="1" applyBorder="1" applyAlignment="1" applyProtection="1">
      <alignment vertical="top" wrapText="1"/>
      <protection locked="0"/>
    </xf>
    <xf numFmtId="0" fontId="15" fillId="13" borderId="38" xfId="0" applyFont="1" applyFill="1" applyBorder="1" applyAlignment="1" applyProtection="1">
      <alignment horizontal="left" vertical="top"/>
      <protection locked="0"/>
    </xf>
    <xf numFmtId="0" fontId="14" fillId="13" borderId="16" xfId="0" applyFont="1" applyFill="1" applyBorder="1" applyAlignment="1" applyProtection="1">
      <alignment vertical="top"/>
      <protection locked="0"/>
    </xf>
    <xf numFmtId="0" fontId="14" fillId="13" borderId="18" xfId="0" applyFont="1" applyFill="1" applyBorder="1" applyAlignment="1" applyProtection="1">
      <alignment horizontal="left" vertical="top" wrapText="1"/>
      <protection locked="0"/>
    </xf>
    <xf numFmtId="0" fontId="14" fillId="13" borderId="18" xfId="0" applyFont="1" applyFill="1" applyBorder="1" applyAlignment="1" applyProtection="1">
      <alignment vertical="top"/>
      <protection locked="0"/>
    </xf>
    <xf numFmtId="0" fontId="14" fillId="2" borderId="21" xfId="0" applyFont="1" applyFill="1" applyBorder="1" applyAlignment="1">
      <alignment horizontal="left" vertical="top"/>
    </xf>
    <xf numFmtId="0" fontId="14" fillId="2" borderId="2" xfId="1" applyFont="1" applyFill="1" applyBorder="1"/>
    <xf numFmtId="0" fontId="15" fillId="12" borderId="27" xfId="0" applyFont="1" applyFill="1" applyBorder="1" applyAlignment="1">
      <alignment horizontal="right" vertical="top" wrapText="1"/>
    </xf>
    <xf numFmtId="0" fontId="15" fillId="12" borderId="28" xfId="0" applyFont="1" applyFill="1" applyBorder="1" applyAlignment="1">
      <alignment horizontal="right" vertical="top" wrapText="1"/>
    </xf>
    <xf numFmtId="0" fontId="14" fillId="2" borderId="9" xfId="0" applyFont="1" applyFill="1" applyBorder="1" applyAlignment="1">
      <alignment vertical="center"/>
    </xf>
    <xf numFmtId="0" fontId="14" fillId="2" borderId="56" xfId="0" applyFont="1" applyFill="1" applyBorder="1" applyAlignment="1">
      <alignment horizontal="left" vertical="top"/>
    </xf>
    <xf numFmtId="0" fontId="15" fillId="2" borderId="30" xfId="0" applyFont="1" applyFill="1" applyBorder="1" applyAlignment="1">
      <alignment horizontal="left" vertical="center" wrapText="1"/>
    </xf>
    <xf numFmtId="0" fontId="14" fillId="2" borderId="51" xfId="0" applyFont="1" applyFill="1" applyBorder="1" applyAlignment="1">
      <alignment horizontal="left" vertical="top" wrapText="1"/>
    </xf>
    <xf numFmtId="0" fontId="14" fillId="2" borderId="17"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0" borderId="29" xfId="0" applyFont="1" applyBorder="1" applyAlignment="1">
      <alignment horizontal="right" vertical="top" wrapText="1"/>
    </xf>
    <xf numFmtId="0" fontId="14" fillId="0" borderId="37" xfId="0" applyFont="1" applyBorder="1" applyAlignment="1">
      <alignment horizontal="right" vertical="top" wrapText="1"/>
    </xf>
    <xf numFmtId="0" fontId="14" fillId="0" borderId="15" xfId="0" applyFont="1" applyBorder="1" applyAlignment="1">
      <alignment horizontal="right" vertical="top" wrapText="1"/>
    </xf>
    <xf numFmtId="0" fontId="14" fillId="8" borderId="56" xfId="0" applyFont="1" applyFill="1" applyBorder="1" applyAlignment="1">
      <alignment horizontal="left" vertical="center"/>
    </xf>
    <xf numFmtId="0" fontId="14" fillId="8" borderId="30" xfId="0" applyFont="1" applyFill="1" applyBorder="1" applyAlignment="1">
      <alignment vertical="center"/>
    </xf>
    <xf numFmtId="0" fontId="14" fillId="3" borderId="51" xfId="0" applyFont="1" applyFill="1" applyBorder="1" applyAlignment="1">
      <alignment horizontal="left" vertical="center"/>
    </xf>
    <xf numFmtId="0" fontId="14" fillId="3" borderId="25" xfId="0" applyFont="1" applyFill="1" applyBorder="1" applyAlignment="1">
      <alignment vertical="center"/>
    </xf>
    <xf numFmtId="0" fontId="14" fillId="9" borderId="51" xfId="0" applyFont="1" applyFill="1" applyBorder="1" applyAlignment="1">
      <alignment horizontal="left" vertical="center"/>
    </xf>
    <xf numFmtId="0" fontId="14" fillId="9" borderId="25" xfId="0" applyFont="1" applyFill="1" applyBorder="1" applyAlignment="1">
      <alignment vertical="center"/>
    </xf>
    <xf numFmtId="0" fontId="14" fillId="6" borderId="51" xfId="0" applyFont="1" applyFill="1" applyBorder="1" applyAlignment="1">
      <alignment horizontal="left" vertical="center"/>
    </xf>
    <xf numFmtId="0" fontId="14" fillId="6" borderId="25" xfId="0" applyFont="1" applyFill="1" applyBorder="1" applyAlignment="1">
      <alignment vertical="center"/>
    </xf>
    <xf numFmtId="0" fontId="14" fillId="0" borderId="54" xfId="0" applyFont="1" applyFill="1" applyBorder="1" applyAlignment="1">
      <alignment horizontal="left" vertical="center"/>
    </xf>
    <xf numFmtId="0" fontId="14" fillId="2" borderId="55" xfId="0" applyFont="1" applyFill="1" applyBorder="1" applyAlignment="1">
      <alignment vertical="center"/>
    </xf>
    <xf numFmtId="0" fontId="14" fillId="0" borderId="57" xfId="0" applyFont="1" applyBorder="1" applyAlignment="1">
      <alignment horizontal="center" wrapText="1"/>
    </xf>
    <xf numFmtId="0" fontId="14" fillId="0" borderId="61" xfId="0" applyFont="1" applyBorder="1" applyAlignment="1">
      <alignment horizontal="center" wrapText="1"/>
    </xf>
    <xf numFmtId="0" fontId="15" fillId="12" borderId="33" xfId="0" applyFont="1" applyFill="1" applyBorder="1" applyAlignment="1">
      <alignment horizontal="center" vertical="center" wrapText="1"/>
    </xf>
    <xf numFmtId="0" fontId="17" fillId="2" borderId="15" xfId="1" applyFont="1" applyFill="1" applyBorder="1" applyAlignment="1">
      <alignment vertical="center"/>
    </xf>
    <xf numFmtId="0" fontId="15" fillId="12" borderId="13" xfId="0" applyFont="1" applyFill="1" applyBorder="1" applyAlignment="1">
      <alignment horizontal="center"/>
    </xf>
    <xf numFmtId="0" fontId="15" fillId="12" borderId="1" xfId="0" applyFont="1" applyFill="1" applyBorder="1" applyAlignment="1">
      <alignment horizontal="center"/>
    </xf>
    <xf numFmtId="0" fontId="15" fillId="13" borderId="38" xfId="0" applyFont="1" applyFill="1" applyBorder="1" applyAlignment="1" applyProtection="1">
      <alignment horizontal="left" vertical="top" wrapText="1"/>
      <protection locked="0"/>
    </xf>
    <xf numFmtId="0" fontId="14" fillId="0" borderId="39" xfId="0" applyFont="1" applyBorder="1" applyAlignment="1" applyProtection="1">
      <alignment vertical="top" wrapText="1"/>
      <protection locked="0"/>
    </xf>
    <xf numFmtId="0" fontId="31" fillId="12" borderId="27" xfId="0" applyFont="1" applyFill="1" applyBorder="1" applyAlignment="1" applyProtection="1">
      <alignment vertical="top"/>
      <protection locked="0"/>
    </xf>
    <xf numFmtId="0" fontId="32" fillId="12" borderId="40" xfId="0" applyFont="1" applyFill="1" applyBorder="1" applyAlignment="1" applyProtection="1">
      <alignment vertical="top" wrapText="1"/>
      <protection locked="0"/>
    </xf>
    <xf numFmtId="0" fontId="32" fillId="12" borderId="28" xfId="0" applyFont="1" applyFill="1" applyBorder="1" applyAlignment="1" applyProtection="1">
      <alignment vertical="top" wrapText="1"/>
      <protection locked="0"/>
    </xf>
    <xf numFmtId="0" fontId="14" fillId="0" borderId="20" xfId="1" applyFont="1" applyBorder="1" applyAlignment="1">
      <alignment vertical="top"/>
    </xf>
    <xf numFmtId="0" fontId="14" fillId="0" borderId="16" xfId="1" applyFont="1" applyBorder="1" applyAlignment="1">
      <alignment vertical="top"/>
    </xf>
    <xf numFmtId="0" fontId="14" fillId="0" borderId="45" xfId="1" applyFont="1" applyBorder="1" applyAlignment="1">
      <alignment vertical="top"/>
    </xf>
    <xf numFmtId="0" fontId="33" fillId="0" borderId="0" xfId="0" applyFont="1"/>
    <xf numFmtId="0" fontId="14" fillId="11" borderId="18" xfId="11" applyFont="1" applyFill="1" applyBorder="1" applyAlignment="1">
      <alignment horizontal="left" vertical="center" wrapText="1"/>
    </xf>
    <xf numFmtId="0" fontId="14" fillId="10" borderId="18" xfId="11" applyFont="1" applyFill="1" applyBorder="1" applyAlignment="1">
      <alignment horizontal="left" vertical="center" wrapText="1"/>
    </xf>
    <xf numFmtId="0" fontId="14" fillId="10" borderId="0" xfId="11" applyFont="1" applyFill="1" applyBorder="1" applyAlignment="1">
      <alignment horizontal="left" vertical="center" wrapText="1"/>
    </xf>
    <xf numFmtId="0" fontId="14" fillId="10" borderId="38" xfId="11" applyFont="1" applyFill="1" applyBorder="1" applyAlignment="1">
      <alignment horizontal="left" vertical="center" wrapText="1"/>
    </xf>
    <xf numFmtId="0" fontId="14" fillId="10" borderId="1" xfId="11" applyFont="1" applyFill="1" applyBorder="1" applyAlignment="1">
      <alignment horizontal="left" vertical="center" wrapText="1"/>
    </xf>
    <xf numFmtId="0" fontId="14" fillId="10" borderId="2" xfId="11" applyFont="1" applyFill="1" applyBorder="1" applyAlignment="1">
      <alignment horizontal="left" vertical="center" wrapText="1"/>
    </xf>
    <xf numFmtId="0" fontId="15" fillId="12" borderId="13" xfId="11" applyFont="1" applyFill="1" applyBorder="1" applyAlignment="1">
      <alignment vertical="top" wrapText="1"/>
    </xf>
    <xf numFmtId="0" fontId="9" fillId="2" borderId="29" xfId="11" applyFont="1" applyFill="1" applyBorder="1" applyAlignment="1" applyProtection="1">
      <alignment horizontal="center" vertical="center" wrapText="1"/>
      <protection locked="0"/>
    </xf>
    <xf numFmtId="0" fontId="9" fillId="2" borderId="10" xfId="11" applyFont="1" applyFill="1" applyBorder="1" applyAlignment="1" applyProtection="1">
      <alignment horizontal="center" vertical="center" wrapText="1"/>
      <protection locked="0"/>
    </xf>
    <xf numFmtId="0" fontId="14" fillId="10" borderId="10" xfId="11" applyFont="1" applyFill="1" applyBorder="1" applyAlignment="1">
      <alignment horizontal="left" vertical="center" wrapText="1"/>
    </xf>
    <xf numFmtId="0" fontId="9" fillId="2" borderId="43" xfId="11" applyFont="1" applyFill="1" applyBorder="1" applyAlignment="1" applyProtection="1">
      <alignment horizontal="center" vertical="center" wrapText="1"/>
      <protection locked="0"/>
    </xf>
    <xf numFmtId="0" fontId="9" fillId="7" borderId="16" xfId="13" applyFont="1" applyFill="1" applyBorder="1" applyAlignment="1">
      <alignment horizontal="center" vertical="center" wrapText="1"/>
    </xf>
    <xf numFmtId="0" fontId="14" fillId="7" borderId="10" xfId="11" applyFont="1" applyFill="1" applyBorder="1" applyAlignment="1">
      <alignment wrapText="1"/>
    </xf>
    <xf numFmtId="0" fontId="14" fillId="7" borderId="10" xfId="11" applyFont="1" applyFill="1" applyBorder="1" applyAlignment="1">
      <alignment horizontal="left" wrapText="1"/>
    </xf>
    <xf numFmtId="0" fontId="15" fillId="12" borderId="8" xfId="11" applyFont="1" applyFill="1" applyBorder="1" applyAlignment="1">
      <alignment horizontal="center" vertical="center"/>
    </xf>
    <xf numFmtId="0" fontId="15" fillId="12" borderId="29" xfId="11" applyFont="1" applyFill="1" applyBorder="1" applyAlignment="1">
      <alignment horizontal="center" vertical="center"/>
    </xf>
    <xf numFmtId="0" fontId="15" fillId="12" borderId="13" xfId="11" applyFont="1" applyFill="1" applyBorder="1" applyAlignment="1">
      <alignment horizontal="center" vertical="center"/>
    </xf>
    <xf numFmtId="0" fontId="15" fillId="12" borderId="7" xfId="11" applyFont="1" applyFill="1" applyBorder="1" applyAlignment="1">
      <alignment horizontal="center" vertical="center"/>
    </xf>
    <xf numFmtId="0" fontId="15" fillId="12" borderId="13" xfId="11" applyFont="1" applyFill="1" applyBorder="1" applyAlignment="1">
      <alignment horizontal="left" vertical="center" wrapText="1"/>
    </xf>
    <xf numFmtId="9" fontId="15" fillId="12" borderId="7" xfId="12" applyFont="1" applyFill="1" applyBorder="1" applyAlignment="1">
      <alignment horizontal="center" vertical="center" wrapText="1"/>
    </xf>
    <xf numFmtId="0" fontId="15" fillId="12" borderId="13" xfId="11" applyFont="1" applyFill="1" applyBorder="1" applyAlignment="1">
      <alignment horizontal="center" vertical="center" wrapText="1"/>
    </xf>
    <xf numFmtId="164" fontId="15" fillId="12" borderId="1" xfId="11" applyNumberFormat="1" applyFont="1" applyFill="1" applyBorder="1" applyAlignment="1">
      <alignment horizontal="center" vertical="center" wrapText="1"/>
    </xf>
    <xf numFmtId="0" fontId="15" fillId="12" borderId="14" xfId="11" applyFont="1" applyFill="1" applyBorder="1" applyAlignment="1">
      <alignment horizontal="left" vertical="center" wrapText="1"/>
    </xf>
    <xf numFmtId="0" fontId="14" fillId="10" borderId="14" xfId="11" applyFont="1" applyFill="1" applyBorder="1" applyAlignment="1" applyProtection="1">
      <alignment horizontal="left" vertical="center" wrapText="1"/>
    </xf>
    <xf numFmtId="0" fontId="14" fillId="0" borderId="10" xfId="0" applyFont="1" applyBorder="1" applyAlignment="1" applyProtection="1">
      <alignment horizontal="center" vertical="center" wrapText="1"/>
    </xf>
    <xf numFmtId="0" fontId="14" fillId="2" borderId="56"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46" xfId="0" applyFont="1" applyFill="1" applyBorder="1" applyAlignment="1">
      <alignment horizontal="center" vertical="top" wrapText="1"/>
    </xf>
    <xf numFmtId="0" fontId="14" fillId="2" borderId="52" xfId="0" applyFont="1" applyFill="1" applyBorder="1" applyAlignment="1">
      <alignment horizontal="center" vertical="top" wrapText="1"/>
    </xf>
    <xf numFmtId="0" fontId="14" fillId="0" borderId="31" xfId="0" applyFont="1" applyBorder="1" applyAlignment="1">
      <alignment vertical="center"/>
    </xf>
    <xf numFmtId="0" fontId="14" fillId="0" borderId="20"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16" xfId="0" applyFont="1" applyBorder="1" applyAlignment="1">
      <alignment vertical="center"/>
    </xf>
    <xf numFmtId="0" fontId="14" fillId="0" borderId="33" xfId="0" applyFont="1" applyBorder="1" applyAlignment="1">
      <alignment vertical="center"/>
    </xf>
    <xf numFmtId="0" fontId="14" fillId="0" borderId="17" xfId="0" applyFont="1" applyBorder="1" applyAlignment="1">
      <alignment vertical="center"/>
    </xf>
    <xf numFmtId="0" fontId="14" fillId="0" borderId="33" xfId="0" applyFont="1" applyBorder="1" applyAlignment="1">
      <alignment vertical="top"/>
    </xf>
    <xf numFmtId="0" fontId="14" fillId="0" borderId="16" xfId="0" applyFont="1" applyBorder="1" applyAlignment="1">
      <alignment vertical="top"/>
    </xf>
    <xf numFmtId="0" fontId="14" fillId="0" borderId="17" xfId="0" applyFont="1" applyBorder="1" applyAlignment="1">
      <alignment vertical="top"/>
    </xf>
    <xf numFmtId="0" fontId="14" fillId="0" borderId="16" xfId="0" applyFont="1" applyFill="1" applyBorder="1" applyAlignment="1">
      <alignment vertical="center"/>
    </xf>
    <xf numFmtId="0" fontId="14" fillId="0" borderId="17" xfId="0" applyFont="1" applyFill="1" applyBorder="1" applyAlignment="1">
      <alignment vertical="center"/>
    </xf>
    <xf numFmtId="0" fontId="14" fillId="0" borderId="33" xfId="0" applyFont="1" applyFill="1" applyBorder="1" applyAlignment="1">
      <alignment vertical="top"/>
    </xf>
    <xf numFmtId="0" fontId="14" fillId="0" borderId="16" xfId="0" applyFont="1" applyFill="1" applyBorder="1" applyAlignment="1">
      <alignment vertical="top"/>
    </xf>
    <xf numFmtId="0" fontId="14" fillId="0" borderId="17" xfId="0" applyFont="1" applyFill="1" applyBorder="1" applyAlignment="1">
      <alignment vertical="top"/>
    </xf>
    <xf numFmtId="0" fontId="14" fillId="0" borderId="44" xfId="0" applyFont="1" applyBorder="1" applyAlignment="1">
      <alignment horizontal="left" vertical="top"/>
    </xf>
    <xf numFmtId="0" fontId="14" fillId="0" borderId="46" xfId="0" applyFont="1" applyBorder="1" applyAlignment="1">
      <alignment horizontal="left" vertical="top"/>
    </xf>
    <xf numFmtId="0" fontId="14" fillId="0" borderId="18" xfId="0" applyFont="1" applyBorder="1" applyAlignment="1">
      <alignment vertical="center"/>
    </xf>
    <xf numFmtId="0" fontId="14" fillId="0" borderId="38" xfId="0" applyFont="1" applyBorder="1" applyAlignment="1">
      <alignment vertical="center"/>
    </xf>
    <xf numFmtId="0" fontId="14" fillId="2" borderId="38" xfId="0" applyFont="1" applyFill="1" applyBorder="1" applyAlignment="1">
      <alignment vertical="center"/>
    </xf>
    <xf numFmtId="0" fontId="14" fillId="0" borderId="38" xfId="0" applyFont="1" applyFill="1" applyBorder="1" applyAlignment="1">
      <alignment vertical="center"/>
    </xf>
    <xf numFmtId="0" fontId="14" fillId="2" borderId="65" xfId="0" applyFont="1" applyFill="1" applyBorder="1" applyAlignment="1">
      <alignment horizontal="center" vertical="center" wrapText="1"/>
    </xf>
    <xf numFmtId="0" fontId="14" fillId="0" borderId="46" xfId="0" applyFont="1" applyFill="1" applyBorder="1" applyAlignment="1">
      <alignment horizontal="left" vertical="top"/>
    </xf>
    <xf numFmtId="0" fontId="14" fillId="0" borderId="44" xfId="0" applyFont="1" applyFill="1" applyBorder="1" applyAlignment="1">
      <alignment horizontal="left" vertical="top"/>
    </xf>
    <xf numFmtId="0" fontId="14" fillId="0" borderId="20" xfId="0" applyFont="1" applyFill="1" applyBorder="1" applyAlignment="1">
      <alignment vertical="center"/>
    </xf>
    <xf numFmtId="0" fontId="14" fillId="0" borderId="21" xfId="0" applyFont="1" applyFill="1" applyBorder="1" applyAlignment="1">
      <alignment vertical="center"/>
    </xf>
    <xf numFmtId="0" fontId="14" fillId="0" borderId="19" xfId="0" applyFont="1" applyBorder="1" applyAlignment="1">
      <alignment vertical="center"/>
    </xf>
    <xf numFmtId="0" fontId="14" fillId="0" borderId="19" xfId="0" applyFont="1" applyFill="1" applyBorder="1" applyAlignment="1">
      <alignment vertical="center"/>
    </xf>
    <xf numFmtId="0" fontId="14" fillId="2" borderId="19" xfId="0" applyFont="1" applyFill="1" applyBorder="1" applyAlignment="1">
      <alignment vertical="center"/>
    </xf>
    <xf numFmtId="0" fontId="14" fillId="2" borderId="52" xfId="0" applyFont="1" applyFill="1" applyBorder="1" applyAlignment="1">
      <alignment horizontal="center" vertical="center" wrapText="1"/>
    </xf>
    <xf numFmtId="0" fontId="14" fillId="0" borderId="16" xfId="0" applyFont="1" applyBorder="1" applyAlignment="1">
      <alignment horizontal="left" vertical="top"/>
    </xf>
    <xf numFmtId="0" fontId="14" fillId="0" borderId="18" xfId="0" applyFont="1" applyBorder="1" applyAlignment="1">
      <alignment horizontal="left" vertical="top"/>
    </xf>
    <xf numFmtId="0" fontId="14" fillId="0" borderId="38" xfId="0" applyFont="1" applyBorder="1" applyAlignment="1">
      <alignment horizontal="left" vertical="top"/>
    </xf>
    <xf numFmtId="0" fontId="14" fillId="0" borderId="16" xfId="0" applyFont="1" applyFill="1" applyBorder="1" applyAlignment="1">
      <alignment horizontal="left" vertical="top"/>
    </xf>
    <xf numFmtId="0" fontId="14" fillId="0" borderId="38" xfId="0" applyFont="1" applyFill="1" applyBorder="1" applyAlignment="1">
      <alignment horizontal="left" vertical="top"/>
    </xf>
    <xf numFmtId="0" fontId="14" fillId="2" borderId="38" xfId="0" applyFont="1" applyFill="1" applyBorder="1" applyAlignment="1">
      <alignment horizontal="left" vertical="top"/>
    </xf>
    <xf numFmtId="0" fontId="14" fillId="0" borderId="2" xfId="0" applyFont="1" applyFill="1" applyBorder="1" applyAlignment="1">
      <alignment horizontal="left" vertical="top"/>
    </xf>
    <xf numFmtId="0" fontId="14" fillId="0" borderId="56" xfId="0" applyFont="1" applyBorder="1" applyAlignment="1">
      <alignment horizontal="left" vertical="top"/>
    </xf>
    <xf numFmtId="0" fontId="14" fillId="0" borderId="51" xfId="0" applyFont="1" applyBorder="1" applyAlignment="1">
      <alignment horizontal="left" vertical="top"/>
    </xf>
    <xf numFmtId="0" fontId="14" fillId="0" borderId="65" xfId="0" applyFont="1" applyBorder="1" applyAlignment="1">
      <alignment horizontal="left" vertical="top"/>
    </xf>
    <xf numFmtId="0" fontId="14" fillId="0" borderId="51" xfId="0" applyFont="1" applyFill="1" applyBorder="1" applyAlignment="1">
      <alignment horizontal="left" vertical="top"/>
    </xf>
    <xf numFmtId="0" fontId="14" fillId="0" borderId="54" xfId="0" applyFont="1" applyBorder="1" applyAlignment="1">
      <alignment horizontal="left" vertical="top"/>
    </xf>
    <xf numFmtId="0" fontId="14" fillId="2" borderId="1" xfId="11" applyFont="1" applyFill="1" applyBorder="1" applyAlignment="1"/>
    <xf numFmtId="0" fontId="14" fillId="2" borderId="2" xfId="11" applyFont="1" applyFill="1" applyBorder="1" applyAlignment="1"/>
    <xf numFmtId="0" fontId="14" fillId="2" borderId="3" xfId="11" applyFont="1" applyFill="1" applyBorder="1"/>
    <xf numFmtId="0" fontId="14" fillId="2" borderId="2" xfId="11" applyFont="1" applyFill="1" applyBorder="1"/>
    <xf numFmtId="0" fontId="14" fillId="0" borderId="2" xfId="11" applyFont="1" applyBorder="1"/>
    <xf numFmtId="0" fontId="14" fillId="2" borderId="5" xfId="11" applyFont="1" applyFill="1" applyBorder="1"/>
    <xf numFmtId="0" fontId="14" fillId="2" borderId="46" xfId="11" applyFont="1" applyFill="1" applyBorder="1" applyAlignment="1">
      <alignment horizontal="center" vertical="center" wrapText="1"/>
    </xf>
    <xf numFmtId="0" fontId="14" fillId="2" borderId="18" xfId="11" applyFont="1" applyFill="1" applyBorder="1" applyAlignment="1"/>
    <xf numFmtId="0" fontId="14" fillId="2" borderId="18" xfId="11" applyFont="1" applyFill="1" applyBorder="1"/>
    <xf numFmtId="0" fontId="14" fillId="0" borderId="18" xfId="11" applyFont="1" applyBorder="1"/>
    <xf numFmtId="0" fontId="14" fillId="2" borderId="38" xfId="11" applyFont="1" applyFill="1" applyBorder="1" applyAlignment="1"/>
    <xf numFmtId="0" fontId="14" fillId="2" borderId="38" xfId="11" applyFont="1" applyFill="1" applyBorder="1"/>
    <xf numFmtId="0" fontId="14" fillId="0" borderId="38" xfId="11" applyFont="1" applyBorder="1"/>
    <xf numFmtId="0" fontId="14" fillId="2" borderId="16" xfId="11" applyFont="1" applyFill="1" applyBorder="1" applyAlignment="1"/>
    <xf numFmtId="0" fontId="14" fillId="2" borderId="16" xfId="11" applyFont="1" applyFill="1" applyBorder="1"/>
    <xf numFmtId="0" fontId="14" fillId="0" borderId="16" xfId="11" applyFont="1" applyBorder="1"/>
    <xf numFmtId="0" fontId="14" fillId="2" borderId="44" xfId="11" applyFont="1" applyFill="1" applyBorder="1" applyAlignment="1">
      <alignment horizontal="center" vertical="center" wrapText="1"/>
    </xf>
    <xf numFmtId="0" fontId="14" fillId="2" borderId="52" xfId="11" applyFont="1" applyFill="1" applyBorder="1" applyAlignment="1">
      <alignment horizontal="center" vertical="center" wrapText="1"/>
    </xf>
    <xf numFmtId="0" fontId="14" fillId="2" borderId="64" xfId="11" applyFont="1" applyFill="1" applyBorder="1" applyAlignment="1"/>
    <xf numFmtId="0" fontId="14" fillId="2" borderId="22" xfId="11" applyFont="1" applyFill="1" applyBorder="1"/>
    <xf numFmtId="0" fontId="14" fillId="2" borderId="64" xfId="11" applyFont="1" applyFill="1" applyBorder="1" applyAlignment="1">
      <alignment vertical="top"/>
    </xf>
    <xf numFmtId="0" fontId="14" fillId="2" borderId="46" xfId="11" applyFont="1" applyFill="1" applyBorder="1" applyAlignment="1"/>
    <xf numFmtId="0" fontId="14" fillId="2" borderId="41" xfId="11" applyFont="1" applyFill="1" applyBorder="1" applyAlignment="1"/>
    <xf numFmtId="0" fontId="14" fillId="2" borderId="19" xfId="11" applyFont="1" applyFill="1" applyBorder="1"/>
    <xf numFmtId="0" fontId="16" fillId="2" borderId="0" xfId="0" applyFont="1" applyFill="1" applyAlignment="1"/>
    <xf numFmtId="0" fontId="14" fillId="2" borderId="44" xfId="10" applyFont="1" applyFill="1" applyBorder="1"/>
    <xf numFmtId="0" fontId="14" fillId="2" borderId="46" xfId="10" applyFont="1" applyFill="1" applyBorder="1"/>
    <xf numFmtId="0" fontId="14" fillId="2" borderId="52" xfId="10" applyFont="1" applyFill="1" applyBorder="1"/>
    <xf numFmtId="0" fontId="14" fillId="2" borderId="29" xfId="10" applyFont="1" applyFill="1" applyBorder="1" applyAlignment="1">
      <alignment horizontal="left" vertical="top"/>
    </xf>
    <xf numFmtId="0" fontId="14" fillId="2" borderId="10" xfId="10" applyFont="1" applyFill="1" applyBorder="1" applyAlignment="1">
      <alignment horizontal="left" vertical="top" wrapText="1"/>
    </xf>
    <xf numFmtId="0" fontId="15" fillId="2" borderId="0" xfId="10" applyFont="1" applyFill="1" applyBorder="1" applyAlignment="1">
      <alignment horizontal="left" vertical="top"/>
    </xf>
    <xf numFmtId="0" fontId="14" fillId="2" borderId="0" xfId="0" applyFont="1" applyFill="1" applyBorder="1" applyAlignment="1">
      <alignment horizontal="left" vertical="top" wrapText="1"/>
    </xf>
    <xf numFmtId="0" fontId="36" fillId="14" borderId="0" xfId="0" applyFont="1" applyFill="1" applyBorder="1"/>
    <xf numFmtId="166" fontId="14" fillId="2" borderId="21" xfId="11" applyNumberFormat="1" applyFont="1" applyFill="1" applyBorder="1" applyAlignment="1">
      <alignment horizontal="left" vertical="top"/>
    </xf>
    <xf numFmtId="166" fontId="14" fillId="2" borderId="30" xfId="0" applyNumberFormat="1" applyFont="1" applyFill="1" applyBorder="1" applyAlignment="1">
      <alignment horizontal="left"/>
    </xf>
    <xf numFmtId="166" fontId="14" fillId="0" borderId="21" xfId="10" applyNumberFormat="1" applyFont="1" applyBorder="1" applyAlignment="1">
      <alignment horizontal="left" vertical="center" wrapText="1"/>
    </xf>
    <xf numFmtId="0" fontId="14" fillId="2" borderId="0" xfId="0" applyFont="1" applyFill="1" applyBorder="1" applyAlignment="1">
      <alignment horizontal="left" vertical="top" wrapText="1"/>
    </xf>
    <xf numFmtId="0" fontId="14" fillId="0" borderId="16" xfId="0" applyFont="1" applyBorder="1" applyAlignment="1">
      <alignment horizontal="left" vertical="top" wrapText="1"/>
    </xf>
    <xf numFmtId="0" fontId="37" fillId="0" borderId="46" xfId="0" applyFont="1" applyBorder="1" applyAlignment="1">
      <alignment vertical="top"/>
    </xf>
    <xf numFmtId="0" fontId="37" fillId="0" borderId="10" xfId="0" applyFont="1" applyBorder="1" applyAlignment="1">
      <alignment horizontal="center" wrapText="1"/>
    </xf>
    <xf numFmtId="0" fontId="14" fillId="2" borderId="0" xfId="0" applyFont="1" applyFill="1" applyBorder="1" applyAlignment="1">
      <alignment horizontal="left" vertical="top" wrapText="1"/>
    </xf>
    <xf numFmtId="0" fontId="14" fillId="2" borderId="23" xfId="0" applyFont="1" applyFill="1" applyBorder="1" applyAlignment="1">
      <alignment horizontal="center" vertical="center" wrapText="1"/>
    </xf>
    <xf numFmtId="0" fontId="38" fillId="0" borderId="0" xfId="0" applyFont="1" applyAlignment="1">
      <alignment vertical="center"/>
    </xf>
    <xf numFmtId="0" fontId="14" fillId="2" borderId="16" xfId="0" applyFont="1" applyFill="1" applyBorder="1" applyAlignment="1">
      <alignment horizontal="left" vertical="top" wrapText="1"/>
    </xf>
    <xf numFmtId="0" fontId="15" fillId="12" borderId="28" xfId="0" applyFont="1" applyFill="1" applyBorder="1" applyAlignment="1">
      <alignment horizontal="center" vertical="top" wrapText="1"/>
    </xf>
    <xf numFmtId="0" fontId="14" fillId="2" borderId="2" xfId="0" applyFont="1" applyFill="1" applyBorder="1" applyAlignment="1">
      <alignment horizontal="left" vertical="top"/>
    </xf>
    <xf numFmtId="0" fontId="14" fillId="2" borderId="8" xfId="0" applyFont="1" applyFill="1" applyBorder="1" applyAlignment="1">
      <alignment horizontal="left" vertical="top"/>
    </xf>
    <xf numFmtId="0" fontId="14" fillId="2" borderId="0" xfId="0" applyFont="1" applyFill="1" applyBorder="1" applyAlignment="1">
      <alignment horizontal="left" vertical="top"/>
    </xf>
    <xf numFmtId="0" fontId="11" fillId="2" borderId="10" xfId="0" applyFont="1" applyFill="1" applyBorder="1" applyAlignment="1">
      <alignment horizontal="left" vertical="top" wrapText="1"/>
    </xf>
    <xf numFmtId="0" fontId="14" fillId="2" borderId="53" xfId="0" applyFont="1" applyFill="1" applyBorder="1" applyAlignment="1">
      <alignment horizontal="left" vertical="top" wrapText="1"/>
    </xf>
    <xf numFmtId="0" fontId="39" fillId="2" borderId="43" xfId="0" applyFont="1" applyFill="1" applyBorder="1" applyAlignment="1">
      <alignment horizontal="left" vertical="top" wrapText="1"/>
    </xf>
    <xf numFmtId="0" fontId="24" fillId="2" borderId="0" xfId="0" applyFont="1" applyFill="1" applyAlignment="1">
      <alignment horizontal="left" vertical="top" wrapText="1"/>
    </xf>
    <xf numFmtId="0" fontId="14" fillId="2" borderId="37" xfId="0" applyFont="1" applyFill="1" applyBorder="1" applyAlignment="1">
      <alignment horizontal="center" vertical="center" wrapText="1"/>
    </xf>
    <xf numFmtId="0" fontId="14" fillId="0" borderId="16" xfId="1" applyFont="1" applyBorder="1" applyAlignment="1">
      <alignment vertical="top" wrapText="1"/>
    </xf>
    <xf numFmtId="0" fontId="14" fillId="2" borderId="37" xfId="0" applyFont="1" applyFill="1" applyBorder="1" applyAlignment="1">
      <alignment horizontal="center" vertical="center" wrapText="1"/>
    </xf>
    <xf numFmtId="0" fontId="14" fillId="2" borderId="37" xfId="0" applyFont="1" applyFill="1" applyBorder="1" applyAlignment="1">
      <alignment horizontal="left" wrapText="1"/>
    </xf>
    <xf numFmtId="0" fontId="14" fillId="2" borderId="10" xfId="0" applyFont="1" applyFill="1" applyBorder="1" applyAlignment="1">
      <alignment horizontal="left" vertical="center" wrapText="1"/>
    </xf>
    <xf numFmtId="0" fontId="14" fillId="2" borderId="21"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6" xfId="0" applyFont="1" applyFill="1" applyBorder="1" applyAlignment="1">
      <alignment vertical="top"/>
    </xf>
    <xf numFmtId="0" fontId="40" fillId="2" borderId="0" xfId="0" applyFont="1" applyFill="1" applyAlignment="1">
      <alignment horizontal="left" vertical="top" wrapText="1"/>
    </xf>
    <xf numFmtId="0" fontId="14" fillId="2" borderId="37" xfId="0" applyFont="1" applyFill="1" applyBorder="1" applyAlignment="1">
      <alignment horizontal="center" vertical="center" wrapText="1"/>
    </xf>
    <xf numFmtId="0" fontId="14" fillId="2" borderId="0" xfId="0" applyFont="1" applyFill="1" applyBorder="1" applyAlignment="1">
      <alignment horizontal="left" vertical="top" wrapText="1"/>
    </xf>
    <xf numFmtId="0" fontId="14" fillId="0" borderId="46" xfId="0" applyFont="1" applyBorder="1" applyAlignment="1">
      <alignment horizontal="left" vertical="top" wrapText="1"/>
    </xf>
    <xf numFmtId="0" fontId="14" fillId="5" borderId="37" xfId="0" applyFont="1" applyFill="1" applyBorder="1" applyAlignment="1">
      <alignment horizontal="center" vertical="center" wrapText="1"/>
    </xf>
    <xf numFmtId="0" fontId="14" fillId="0" borderId="16" xfId="0" applyFont="1" applyBorder="1" applyAlignment="1">
      <alignment horizontal="left" vertical="top" wrapText="1"/>
    </xf>
    <xf numFmtId="0" fontId="14" fillId="2" borderId="0"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16" xfId="0" applyFont="1" applyFill="1" applyBorder="1" applyAlignment="1">
      <alignment horizontal="left" vertical="top" wrapText="1"/>
    </xf>
    <xf numFmtId="0" fontId="14" fillId="2" borderId="17" xfId="0" applyFont="1" applyFill="1" applyBorder="1" applyAlignment="1">
      <alignment horizontal="left" vertical="top" wrapText="1"/>
    </xf>
    <xf numFmtId="0" fontId="14" fillId="0" borderId="16" xfId="0" applyFont="1" applyBorder="1" applyAlignment="1">
      <alignment horizontal="left" vertical="top" wrapText="1"/>
    </xf>
    <xf numFmtId="0" fontId="14" fillId="0" borderId="38" xfId="0" applyFont="1" applyBorder="1" applyAlignment="1">
      <alignment horizontal="left" vertical="top" wrapText="1"/>
    </xf>
    <xf numFmtId="0" fontId="14" fillId="2" borderId="3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16" xfId="1" applyFont="1" applyFill="1" applyBorder="1" applyAlignment="1">
      <alignment vertical="top"/>
    </xf>
    <xf numFmtId="0" fontId="14" fillId="2" borderId="16" xfId="1" applyFont="1" applyFill="1" applyBorder="1" applyAlignment="1">
      <alignment vertical="top" wrapText="1"/>
    </xf>
    <xf numFmtId="0" fontId="14" fillId="2" borderId="37" xfId="0" applyFont="1" applyFill="1" applyBorder="1" applyAlignment="1">
      <alignment horizontal="left" vertical="center" wrapText="1"/>
    </xf>
    <xf numFmtId="0" fontId="11" fillId="2" borderId="37" xfId="0" applyFont="1" applyFill="1" applyBorder="1" applyAlignment="1">
      <alignment horizontal="left" vertical="top" wrapText="1"/>
    </xf>
    <xf numFmtId="0" fontId="14" fillId="0" borderId="39" xfId="0" applyFont="1" applyFill="1" applyBorder="1" applyAlignment="1">
      <alignment horizontal="left" vertical="top" wrapText="1"/>
    </xf>
    <xf numFmtId="0" fontId="14" fillId="2" borderId="45" xfId="0" applyFont="1" applyFill="1" applyBorder="1" applyAlignment="1">
      <alignment horizontal="left" vertical="top" wrapText="1"/>
    </xf>
    <xf numFmtId="0" fontId="14" fillId="2" borderId="23" xfId="0" applyFont="1" applyFill="1" applyBorder="1" applyAlignment="1">
      <alignment horizontal="left" vertical="top" wrapText="1"/>
    </xf>
    <xf numFmtId="0" fontId="14" fillId="2" borderId="20" xfId="0" applyFont="1" applyFill="1" applyBorder="1" applyAlignment="1">
      <alignment horizontal="left" vertical="top" wrapText="1"/>
    </xf>
    <xf numFmtId="0" fontId="14" fillId="2" borderId="21" xfId="0" applyFont="1" applyFill="1" applyBorder="1" applyAlignment="1">
      <alignment horizontal="left" vertical="top" wrapText="1"/>
    </xf>
    <xf numFmtId="0" fontId="14" fillId="2" borderId="16" xfId="0" applyFont="1" applyFill="1" applyBorder="1" applyAlignment="1">
      <alignment horizontal="left" vertical="top" wrapText="1"/>
    </xf>
    <xf numFmtId="0" fontId="14" fillId="2" borderId="17" xfId="0" applyFont="1" applyFill="1" applyBorder="1" applyAlignment="1">
      <alignment horizontal="left" vertical="top" wrapText="1"/>
    </xf>
    <xf numFmtId="0" fontId="14" fillId="0" borderId="33"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31" xfId="0" applyFont="1" applyBorder="1" applyAlignment="1">
      <alignment horizontal="left"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49" fontId="14" fillId="0" borderId="16" xfId="0" applyNumberFormat="1" applyFont="1" applyBorder="1" applyAlignment="1">
      <alignment horizontal="left" vertical="top" wrapText="1"/>
    </xf>
    <xf numFmtId="0" fontId="14" fillId="0" borderId="42" xfId="0" applyFont="1" applyBorder="1" applyAlignment="1">
      <alignment horizontal="left" vertical="top" wrapText="1"/>
    </xf>
    <xf numFmtId="0" fontId="14" fillId="0" borderId="53" xfId="0" applyFont="1" applyBorder="1" applyAlignment="1">
      <alignment horizontal="left" vertical="top" wrapText="1"/>
    </xf>
    <xf numFmtId="49" fontId="14" fillId="0" borderId="51" xfId="0" applyNumberFormat="1" applyFont="1" applyBorder="1" applyAlignment="1">
      <alignment horizontal="left" vertical="top" wrapText="1"/>
    </xf>
    <xf numFmtId="49" fontId="14" fillId="0" borderId="25" xfId="0" applyNumberFormat="1" applyFont="1" applyBorder="1" applyAlignment="1">
      <alignment horizontal="left" vertical="top" wrapText="1"/>
    </xf>
    <xf numFmtId="0" fontId="14" fillId="0" borderId="33" xfId="0" applyFont="1" applyBorder="1" applyAlignment="1">
      <alignment horizontal="left" vertical="top" wrapText="1"/>
    </xf>
    <xf numFmtId="0" fontId="14" fillId="0" borderId="47" xfId="0" applyFont="1" applyBorder="1" applyAlignment="1">
      <alignment horizontal="left" vertical="top" wrapText="1"/>
    </xf>
    <xf numFmtId="49" fontId="14" fillId="0" borderId="46" xfId="0" applyNumberFormat="1" applyFont="1" applyBorder="1" applyAlignment="1">
      <alignment horizontal="left" vertical="top" wrapText="1"/>
    </xf>
    <xf numFmtId="49" fontId="14" fillId="0" borderId="47" xfId="0" applyNumberFormat="1" applyFont="1" applyBorder="1" applyAlignment="1">
      <alignment horizontal="left" vertical="top" wrapText="1"/>
    </xf>
    <xf numFmtId="49" fontId="14" fillId="0" borderId="17" xfId="0" applyNumberFormat="1" applyFont="1" applyBorder="1" applyAlignment="1">
      <alignment horizontal="left" vertical="top" wrapText="1"/>
    </xf>
    <xf numFmtId="0" fontId="14" fillId="0" borderId="52" xfId="0" applyFont="1" applyBorder="1" applyAlignment="1">
      <alignment horizontal="left" vertical="top" wrapText="1"/>
    </xf>
    <xf numFmtId="0" fontId="14" fillId="0" borderId="45" xfId="0" applyFont="1" applyBorder="1" applyAlignment="1">
      <alignment horizontal="left" vertical="top" wrapText="1"/>
    </xf>
    <xf numFmtId="0" fontId="14" fillId="0" borderId="23" xfId="0" applyFont="1" applyBorder="1" applyAlignment="1">
      <alignment horizontal="left" vertical="top" wrapText="1"/>
    </xf>
    <xf numFmtId="0" fontId="14" fillId="0" borderId="46" xfId="0" applyFont="1"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49" fontId="14" fillId="0" borderId="52" xfId="0" applyNumberFormat="1" applyFont="1" applyBorder="1" applyAlignment="1">
      <alignment horizontal="left" vertical="top" wrapText="1"/>
    </xf>
    <xf numFmtId="49" fontId="14" fillId="0" borderId="53" xfId="0" applyNumberFormat="1" applyFont="1" applyBorder="1" applyAlignment="1">
      <alignment horizontal="left" vertical="top" wrapText="1"/>
    </xf>
    <xf numFmtId="0" fontId="15" fillId="12" borderId="44" xfId="0" applyFont="1" applyFill="1" applyBorder="1" applyAlignment="1">
      <alignment horizontal="left" vertical="center" wrapText="1"/>
    </xf>
    <xf numFmtId="0" fontId="15" fillId="12" borderId="20" xfId="0" applyFont="1" applyFill="1" applyBorder="1" applyAlignment="1">
      <alignment horizontal="left" vertical="center" wrapText="1"/>
    </xf>
    <xf numFmtId="0" fontId="15" fillId="12" borderId="21" xfId="0" applyFont="1" applyFill="1" applyBorder="1" applyAlignment="1">
      <alignment horizontal="left" vertical="center" wrapText="1"/>
    </xf>
    <xf numFmtId="0" fontId="14" fillId="2" borderId="27" xfId="0" applyNumberFormat="1" applyFont="1" applyFill="1" applyBorder="1" applyAlignment="1">
      <alignment horizontal="left" vertical="top" wrapText="1"/>
    </xf>
    <xf numFmtId="0" fontId="14" fillId="2" borderId="40" xfId="0" applyNumberFormat="1" applyFont="1" applyFill="1" applyBorder="1" applyAlignment="1">
      <alignment horizontal="left" vertical="top" wrapText="1"/>
    </xf>
    <xf numFmtId="0" fontId="14" fillId="2" borderId="28" xfId="0" applyNumberFormat="1" applyFont="1" applyFill="1" applyBorder="1" applyAlignment="1">
      <alignment horizontal="left" vertical="top" wrapText="1"/>
    </xf>
    <xf numFmtId="49" fontId="14" fillId="0" borderId="54" xfId="0" applyNumberFormat="1" applyFont="1" applyBorder="1" applyAlignment="1">
      <alignment horizontal="left" vertical="top" wrapText="1"/>
    </xf>
    <xf numFmtId="49" fontId="14" fillId="0" borderId="55" xfId="0" applyNumberFormat="1" applyFont="1" applyBorder="1" applyAlignment="1">
      <alignment horizontal="left" vertical="top" wrapText="1"/>
    </xf>
    <xf numFmtId="0" fontId="14" fillId="0" borderId="41" xfId="0" applyFont="1" applyBorder="1" applyAlignment="1">
      <alignment horizontal="left" vertical="top" wrapText="1"/>
    </xf>
    <xf numFmtId="0" fontId="14" fillId="0" borderId="38" xfId="0" applyFont="1" applyBorder="1" applyAlignment="1">
      <alignment horizontal="left" vertical="top" wrapText="1"/>
    </xf>
    <xf numFmtId="0" fontId="14" fillId="0" borderId="19" xfId="0" applyFont="1" applyBorder="1" applyAlignment="1">
      <alignment horizontal="left" vertical="top" wrapText="1"/>
    </xf>
    <xf numFmtId="49" fontId="14" fillId="0" borderId="45" xfId="0" applyNumberFormat="1" applyFont="1" applyBorder="1" applyAlignment="1">
      <alignment horizontal="left" vertical="top" wrapText="1"/>
    </xf>
    <xf numFmtId="49" fontId="14" fillId="0" borderId="38" xfId="0" applyNumberFormat="1" applyFont="1" applyBorder="1" applyAlignment="1">
      <alignment horizontal="left" vertical="top" wrapText="1"/>
    </xf>
    <xf numFmtId="0" fontId="14" fillId="0" borderId="42" xfId="0" applyFont="1" applyBorder="1" applyAlignment="1">
      <alignment horizontal="left" vertical="center" wrapText="1"/>
    </xf>
    <xf numFmtId="0" fontId="14" fillId="0" borderId="45" xfId="0" applyFont="1" applyBorder="1" applyAlignment="1">
      <alignment horizontal="left" vertical="center" wrapText="1"/>
    </xf>
    <xf numFmtId="49" fontId="14" fillId="0" borderId="56" xfId="0" applyNumberFormat="1" applyFont="1" applyBorder="1" applyAlignment="1">
      <alignment horizontal="left" vertical="top" wrapText="1"/>
    </xf>
    <xf numFmtId="49" fontId="14" fillId="0" borderId="30" xfId="0" applyNumberFormat="1" applyFont="1" applyBorder="1" applyAlignment="1">
      <alignment horizontal="left" vertical="top" wrapText="1"/>
    </xf>
    <xf numFmtId="49" fontId="14" fillId="0" borderId="41" xfId="0" applyNumberFormat="1" applyFont="1" applyBorder="1" applyAlignment="1">
      <alignment horizontal="left" vertical="top" wrapText="1"/>
    </xf>
    <xf numFmtId="49" fontId="14" fillId="0" borderId="50" xfId="0" applyNumberFormat="1" applyFont="1" applyBorder="1" applyAlignment="1">
      <alignment horizontal="left" vertical="top" wrapText="1"/>
    </xf>
    <xf numFmtId="49" fontId="14" fillId="0" borderId="35" xfId="0" applyNumberFormat="1" applyFont="1" applyBorder="1" applyAlignment="1">
      <alignment horizontal="left" vertical="top" wrapText="1"/>
    </xf>
    <xf numFmtId="0" fontId="15" fillId="12" borderId="27" xfId="0" applyFont="1" applyFill="1" applyBorder="1" applyAlignment="1">
      <alignment horizontal="left" vertical="center" wrapText="1"/>
    </xf>
    <xf numFmtId="0" fontId="15" fillId="12" borderId="40" xfId="0" applyFont="1" applyFill="1" applyBorder="1" applyAlignment="1">
      <alignment horizontal="left" vertical="center" wrapText="1"/>
    </xf>
    <xf numFmtId="0" fontId="15" fillId="12" borderId="28" xfId="0" applyFont="1" applyFill="1" applyBorder="1" applyAlignment="1">
      <alignment horizontal="left" vertical="center" wrapText="1"/>
    </xf>
    <xf numFmtId="0" fontId="14" fillId="0" borderId="23" xfId="0" applyFont="1" applyBorder="1" applyAlignment="1">
      <alignment horizontal="left" vertical="center" wrapText="1"/>
    </xf>
    <xf numFmtId="0" fontId="27" fillId="0" borderId="56"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54" xfId="0" applyFont="1" applyBorder="1" applyAlignment="1">
      <alignment horizontal="center" vertical="center" wrapText="1"/>
    </xf>
    <xf numFmtId="0" fontId="15" fillId="12" borderId="48" xfId="0" applyFont="1" applyFill="1" applyBorder="1" applyAlignment="1">
      <alignment horizontal="left" vertical="center" wrapText="1"/>
    </xf>
    <xf numFmtId="0" fontId="14" fillId="2" borderId="8"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0" borderId="24" xfId="0" applyFont="1" applyBorder="1" applyAlignment="1">
      <alignment horizontal="left" vertical="center" wrapText="1"/>
    </xf>
    <xf numFmtId="0" fontId="14" fillId="2" borderId="0" xfId="0" applyFont="1" applyFill="1" applyBorder="1" applyAlignment="1">
      <alignment vertical="top" wrapText="1"/>
    </xf>
    <xf numFmtId="0" fontId="14" fillId="2" borderId="4" xfId="0" applyFont="1" applyFill="1" applyBorder="1" applyAlignment="1">
      <alignment vertical="top" wrapText="1"/>
    </xf>
    <xf numFmtId="0" fontId="14" fillId="2" borderId="45" xfId="0" applyFont="1" applyFill="1" applyBorder="1" applyAlignment="1">
      <alignment vertical="top" wrapText="1"/>
    </xf>
    <xf numFmtId="0" fontId="14" fillId="2" borderId="23" xfId="0" applyFont="1" applyFill="1" applyBorder="1" applyAlignment="1">
      <alignment vertical="top" wrapText="1"/>
    </xf>
    <xf numFmtId="0" fontId="16" fillId="0" borderId="0" xfId="0" applyFont="1" applyBorder="1" applyAlignment="1">
      <alignment horizontal="right" vertical="center" wrapText="1"/>
    </xf>
    <xf numFmtId="0" fontId="14" fillId="2" borderId="7"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2" xfId="0" applyFont="1" applyFill="1" applyBorder="1" applyAlignment="1">
      <alignment horizontal="left" vertical="top" wrapText="1"/>
    </xf>
    <xf numFmtId="0" fontId="15" fillId="12" borderId="49" xfId="0" applyFont="1" applyFill="1" applyBorder="1" applyAlignment="1">
      <alignment horizontal="left" vertical="center" wrapText="1"/>
    </xf>
    <xf numFmtId="166" fontId="14" fillId="2" borderId="20" xfId="0" applyNumberFormat="1" applyFont="1" applyFill="1" applyBorder="1" applyAlignment="1">
      <alignment horizontal="left" vertical="top" wrapText="1"/>
    </xf>
    <xf numFmtId="166" fontId="14" fillId="2" borderId="21" xfId="0" applyNumberFormat="1" applyFont="1" applyFill="1" applyBorder="1" applyAlignment="1">
      <alignment horizontal="left" vertical="top" wrapText="1"/>
    </xf>
    <xf numFmtId="0" fontId="14" fillId="0" borderId="26" xfId="0" applyFont="1" applyBorder="1" applyAlignment="1">
      <alignment horizontal="left" vertical="center" wrapText="1"/>
    </xf>
    <xf numFmtId="0" fontId="27" fillId="0" borderId="58"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60" xfId="0" applyFont="1" applyBorder="1" applyAlignment="1">
      <alignment horizontal="center" vertical="center" wrapText="1"/>
    </xf>
    <xf numFmtId="0" fontId="15" fillId="12" borderId="27" xfId="0" applyFont="1" applyFill="1" applyBorder="1" applyAlignment="1">
      <alignment vertical="center" wrapText="1"/>
    </xf>
    <xf numFmtId="0" fontId="15" fillId="12" borderId="40" xfId="0" applyFont="1" applyFill="1" applyBorder="1" applyAlignment="1">
      <alignment vertical="center" wrapText="1"/>
    </xf>
    <xf numFmtId="0" fontId="15" fillId="12" borderId="28" xfId="0" applyFont="1" applyFill="1" applyBorder="1" applyAlignment="1">
      <alignment vertical="center" wrapText="1"/>
    </xf>
    <xf numFmtId="0" fontId="15" fillId="12" borderId="27" xfId="0" applyFont="1" applyFill="1" applyBorder="1" applyAlignment="1">
      <alignment horizontal="left" wrapText="1"/>
    </xf>
    <xf numFmtId="0" fontId="15" fillId="12" borderId="40" xfId="0" applyFont="1" applyFill="1" applyBorder="1" applyAlignment="1">
      <alignment horizontal="left" wrapText="1"/>
    </xf>
    <xf numFmtId="0" fontId="15" fillId="12" borderId="28" xfId="0" applyFont="1" applyFill="1" applyBorder="1" applyAlignment="1">
      <alignment horizontal="left" wrapText="1"/>
    </xf>
    <xf numFmtId="0" fontId="16" fillId="2" borderId="0" xfId="0" applyFont="1" applyFill="1" applyBorder="1" applyAlignment="1">
      <alignment horizontal="right" vertical="center"/>
    </xf>
    <xf numFmtId="0" fontId="14" fillId="2" borderId="13" xfId="0" applyFont="1" applyFill="1" applyBorder="1" applyAlignment="1">
      <alignment horizontal="left" vertical="top" wrapText="1"/>
    </xf>
    <xf numFmtId="0" fontId="14" fillId="2" borderId="14" xfId="0" applyFont="1" applyFill="1" applyBorder="1" applyAlignment="1">
      <alignment horizontal="left" vertical="top"/>
    </xf>
    <xf numFmtId="0" fontId="14" fillId="2" borderId="15" xfId="0" applyFont="1" applyFill="1" applyBorder="1" applyAlignment="1">
      <alignment horizontal="left" vertical="top"/>
    </xf>
    <xf numFmtId="0" fontId="11" fillId="2" borderId="7"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5" xfId="0" applyFont="1" applyFill="1" applyBorder="1" applyAlignment="1">
      <alignment horizontal="left" vertical="top" wrapText="1"/>
    </xf>
    <xf numFmtId="0" fontId="14" fillId="2" borderId="16" xfId="0" applyFont="1" applyFill="1" applyBorder="1" applyAlignment="1">
      <alignment horizontal="left" vertical="top"/>
    </xf>
    <xf numFmtId="0" fontId="14" fillId="2" borderId="17" xfId="0" applyFont="1" applyFill="1" applyBorder="1" applyAlignment="1">
      <alignment horizontal="left" vertical="top"/>
    </xf>
    <xf numFmtId="166" fontId="14" fillId="2" borderId="20" xfId="0" applyNumberFormat="1" applyFont="1" applyFill="1" applyBorder="1" applyAlignment="1">
      <alignment horizontal="left" vertical="top"/>
    </xf>
    <xf numFmtId="166" fontId="14" fillId="2" borderId="21" xfId="0" applyNumberFormat="1" applyFont="1" applyFill="1" applyBorder="1" applyAlignment="1">
      <alignment horizontal="left" vertical="top"/>
    </xf>
    <xf numFmtId="0" fontId="14" fillId="2" borderId="45" xfId="0" applyFont="1" applyFill="1" applyBorder="1" applyAlignment="1">
      <alignment horizontal="left" vertical="top"/>
    </xf>
    <xf numFmtId="0" fontId="14" fillId="2" borderId="23" xfId="0" applyFont="1" applyFill="1" applyBorder="1" applyAlignment="1">
      <alignment horizontal="left" vertical="top"/>
    </xf>
    <xf numFmtId="0" fontId="15" fillId="2" borderId="8" xfId="0" applyFont="1" applyFill="1" applyBorder="1" applyAlignment="1">
      <alignment horizontal="left"/>
    </xf>
    <xf numFmtId="0" fontId="15" fillId="2" borderId="0" xfId="0" applyFont="1" applyFill="1" applyBorder="1" applyAlignment="1">
      <alignment horizontal="left"/>
    </xf>
    <xf numFmtId="0" fontId="15" fillId="2" borderId="63" xfId="0" applyFont="1" applyFill="1" applyBorder="1" applyAlignment="1">
      <alignment horizontal="left"/>
    </xf>
    <xf numFmtId="0" fontId="15" fillId="2" borderId="7" xfId="0" applyFont="1" applyFill="1" applyBorder="1" applyAlignment="1">
      <alignment horizontal="left"/>
    </xf>
    <xf numFmtId="0" fontId="15" fillId="2" borderId="1" xfId="0" applyFont="1" applyFill="1" applyBorder="1" applyAlignment="1">
      <alignment horizontal="left"/>
    </xf>
    <xf numFmtId="0" fontId="15" fillId="2" borderId="62" xfId="0" applyFont="1" applyFill="1" applyBorder="1" applyAlignment="1">
      <alignment horizontal="left"/>
    </xf>
    <xf numFmtId="0" fontId="16" fillId="2" borderId="2" xfId="0" applyFont="1" applyFill="1" applyBorder="1" applyAlignment="1">
      <alignment horizontal="right" vertical="center"/>
    </xf>
    <xf numFmtId="0" fontId="15" fillId="2" borderId="9" xfId="0" applyFont="1" applyFill="1" applyBorder="1" applyAlignment="1">
      <alignment horizontal="left"/>
    </xf>
    <xf numFmtId="0" fontId="15" fillId="2" borderId="2" xfId="0" applyFont="1" applyFill="1" applyBorder="1" applyAlignment="1">
      <alignment horizontal="left"/>
    </xf>
    <xf numFmtId="0" fontId="15" fillId="2" borderId="70" xfId="0" applyFont="1" applyFill="1" applyBorder="1" applyAlignment="1">
      <alignment horizontal="left"/>
    </xf>
    <xf numFmtId="0" fontId="17" fillId="2" borderId="13" xfId="1" applyFont="1" applyFill="1" applyBorder="1" applyAlignment="1">
      <alignment horizontal="center" vertical="center"/>
    </xf>
    <xf numFmtId="0" fontId="17" fillId="2" borderId="15" xfId="1" applyFont="1" applyFill="1" applyBorder="1" applyAlignment="1">
      <alignment horizontal="center" vertical="center"/>
    </xf>
    <xf numFmtId="9" fontId="15" fillId="0" borderId="7" xfId="11" applyNumberFormat="1" applyFont="1" applyFill="1" applyBorder="1" applyAlignment="1">
      <alignment horizontal="center" vertical="center"/>
    </xf>
    <xf numFmtId="9" fontId="15" fillId="0" borderId="1" xfId="11" applyNumberFormat="1" applyFont="1" applyFill="1" applyBorder="1" applyAlignment="1">
      <alignment horizontal="center" vertical="center"/>
    </xf>
    <xf numFmtId="9" fontId="15" fillId="0" borderId="62" xfId="11" applyNumberFormat="1" applyFont="1" applyFill="1" applyBorder="1" applyAlignment="1">
      <alignment horizontal="center" vertical="center"/>
    </xf>
    <xf numFmtId="9" fontId="15" fillId="0" borderId="8" xfId="11" applyNumberFormat="1" applyFont="1" applyFill="1" applyBorder="1" applyAlignment="1">
      <alignment horizontal="center" vertical="center"/>
    </xf>
    <xf numFmtId="9" fontId="15" fillId="0" borderId="0" xfId="11" applyNumberFormat="1" applyFont="1" applyFill="1" applyBorder="1" applyAlignment="1">
      <alignment horizontal="center" vertical="center"/>
    </xf>
    <xf numFmtId="9" fontId="15" fillId="0" borderId="63" xfId="11" applyNumberFormat="1" applyFont="1" applyFill="1" applyBorder="1" applyAlignment="1">
      <alignment horizontal="center" vertical="center"/>
    </xf>
    <xf numFmtId="9" fontId="15" fillId="12" borderId="9" xfId="3" applyFont="1" applyFill="1" applyBorder="1" applyAlignment="1">
      <alignment horizontal="center" vertical="top" wrapText="1"/>
    </xf>
    <xf numFmtId="9" fontId="15" fillId="12" borderId="2" xfId="3" applyFont="1" applyFill="1" applyBorder="1" applyAlignment="1">
      <alignment horizontal="center" vertical="top" wrapText="1"/>
    </xf>
    <xf numFmtId="9" fontId="15" fillId="12" borderId="5" xfId="3" applyFont="1" applyFill="1" applyBorder="1" applyAlignment="1">
      <alignment horizontal="center" vertical="top" wrapText="1"/>
    </xf>
    <xf numFmtId="0" fontId="28" fillId="2" borderId="56" xfId="0" applyFont="1" applyFill="1" applyBorder="1" applyAlignment="1">
      <alignment horizontal="left" vertical="top" wrapText="1"/>
    </xf>
    <xf numFmtId="0" fontId="28" fillId="2" borderId="30" xfId="0" applyFont="1" applyFill="1" applyBorder="1" applyAlignment="1">
      <alignment horizontal="left" vertical="top" wrapText="1"/>
    </xf>
    <xf numFmtId="0" fontId="29" fillId="2" borderId="51" xfId="0" applyFont="1" applyFill="1" applyBorder="1" applyAlignment="1">
      <alignment horizontal="left" vertical="top" wrapText="1"/>
    </xf>
    <xf numFmtId="0" fontId="29" fillId="2" borderId="25" xfId="0" applyFont="1" applyFill="1" applyBorder="1" applyAlignment="1">
      <alignment horizontal="left" vertical="top" wrapText="1"/>
    </xf>
    <xf numFmtId="0" fontId="30" fillId="2" borderId="54" xfId="0" applyFont="1" applyFill="1" applyBorder="1" applyAlignment="1">
      <alignment horizontal="left" vertical="top" wrapText="1"/>
    </xf>
    <xf numFmtId="0" fontId="30" fillId="2" borderId="55" xfId="0" applyFont="1" applyFill="1" applyBorder="1" applyAlignment="1">
      <alignment horizontal="left" vertical="top" wrapText="1"/>
    </xf>
    <xf numFmtId="0" fontId="14" fillId="2" borderId="0" xfId="0" applyFont="1" applyFill="1" applyBorder="1" applyAlignment="1">
      <alignment horizontal="center" vertical="center"/>
    </xf>
    <xf numFmtId="0" fontId="11" fillId="2" borderId="7" xfId="0" applyFont="1" applyFill="1" applyBorder="1" applyAlignment="1">
      <alignment horizontal="left" vertical="center"/>
    </xf>
    <xf numFmtId="0" fontId="11" fillId="2" borderId="1" xfId="0" applyFont="1" applyFill="1" applyBorder="1" applyAlignment="1">
      <alignment horizontal="left" vertical="center"/>
    </xf>
    <xf numFmtId="0" fontId="11" fillId="2" borderId="8" xfId="0" applyFont="1" applyFill="1" applyBorder="1" applyAlignment="1">
      <alignment horizontal="left" vertical="center"/>
    </xf>
    <xf numFmtId="0" fontId="11" fillId="2" borderId="0" xfId="0" applyFont="1" applyFill="1" applyBorder="1" applyAlignment="1">
      <alignment horizontal="left" vertical="center"/>
    </xf>
    <xf numFmtId="0" fontId="15" fillId="12" borderId="27" xfId="0" applyFont="1" applyFill="1" applyBorder="1" applyAlignment="1">
      <alignment horizontal="left" vertical="top" wrapText="1"/>
    </xf>
    <xf numFmtId="0" fontId="15" fillId="12" borderId="28" xfId="0" applyFont="1" applyFill="1" applyBorder="1" applyAlignment="1">
      <alignment horizontal="left" vertical="top" wrapText="1"/>
    </xf>
    <xf numFmtId="0" fontId="13" fillId="2" borderId="9" xfId="0" applyFont="1" applyFill="1" applyBorder="1" applyAlignment="1">
      <alignment horizontal="left" vertical="center"/>
    </xf>
    <xf numFmtId="0" fontId="11" fillId="2" borderId="2" xfId="0" applyFont="1" applyFill="1" applyBorder="1" applyAlignment="1">
      <alignment horizontal="left" vertical="center"/>
    </xf>
    <xf numFmtId="0" fontId="9" fillId="2" borderId="39" xfId="11" applyFont="1" applyFill="1" applyBorder="1" applyAlignment="1" applyProtection="1">
      <alignment horizontal="center" vertical="center" wrapText="1"/>
    </xf>
    <xf numFmtId="0" fontId="9" fillId="2" borderId="37" xfId="11" applyFont="1" applyFill="1" applyBorder="1" applyAlignment="1" applyProtection="1">
      <alignment horizontal="center" vertical="center" wrapText="1"/>
    </xf>
    <xf numFmtId="0" fontId="14" fillId="2" borderId="8" xfId="11" applyFont="1" applyFill="1" applyBorder="1" applyAlignment="1">
      <alignment horizontal="left" wrapText="1"/>
    </xf>
    <xf numFmtId="0" fontId="14" fillId="2" borderId="0" xfId="11" applyFont="1" applyFill="1" applyBorder="1" applyAlignment="1">
      <alignment horizontal="left" wrapText="1"/>
    </xf>
    <xf numFmtId="0" fontId="14" fillId="2" borderId="4" xfId="11" applyFont="1" applyFill="1" applyBorder="1" applyAlignment="1">
      <alignment horizontal="left" wrapText="1"/>
    </xf>
    <xf numFmtId="0" fontId="14" fillId="2" borderId="7" xfId="11" applyFont="1" applyFill="1" applyBorder="1" applyAlignment="1">
      <alignment horizontal="left" vertical="top" wrapText="1"/>
    </xf>
    <xf numFmtId="0" fontId="14" fillId="2" borderId="1" xfId="11" applyFont="1" applyFill="1" applyBorder="1" applyAlignment="1">
      <alignment horizontal="left" vertical="top" wrapText="1"/>
    </xf>
    <xf numFmtId="0" fontId="14" fillId="2" borderId="3" xfId="11" applyFont="1" applyFill="1" applyBorder="1" applyAlignment="1">
      <alignment horizontal="left" vertical="top" wrapText="1"/>
    </xf>
    <xf numFmtId="0" fontId="14" fillId="2" borderId="8" xfId="11" applyFont="1" applyFill="1" applyBorder="1" applyAlignment="1">
      <alignment horizontal="left" vertical="top" wrapText="1"/>
    </xf>
    <xf numFmtId="0" fontId="14" fillId="2" borderId="0" xfId="11" applyFont="1" applyFill="1" applyBorder="1" applyAlignment="1">
      <alignment horizontal="left" vertical="top" wrapText="1"/>
    </xf>
    <xf numFmtId="0" fontId="14" fillId="2" borderId="4" xfId="11" applyFont="1" applyFill="1" applyBorder="1" applyAlignment="1">
      <alignment horizontal="left" vertical="top" wrapText="1"/>
    </xf>
    <xf numFmtId="0" fontId="14" fillId="2" borderId="9" xfId="11" applyFont="1" applyFill="1" applyBorder="1" applyAlignment="1">
      <alignment horizontal="left" vertical="top" wrapText="1"/>
    </xf>
    <xf numFmtId="0" fontId="14" fillId="2" borderId="2" xfId="11" applyFont="1" applyFill="1" applyBorder="1" applyAlignment="1">
      <alignment horizontal="left" vertical="top" wrapText="1"/>
    </xf>
    <xf numFmtId="0" fontId="14" fillId="2" borderId="5" xfId="11" applyFont="1" applyFill="1" applyBorder="1" applyAlignment="1">
      <alignment horizontal="left" vertical="top" wrapText="1"/>
    </xf>
    <xf numFmtId="0" fontId="15" fillId="12" borderId="27" xfId="11" applyFont="1" applyFill="1" applyBorder="1" applyAlignment="1">
      <alignment horizontal="left" wrapText="1"/>
    </xf>
    <xf numFmtId="0" fontId="15" fillId="12" borderId="40" xfId="11" applyFont="1" applyFill="1" applyBorder="1" applyAlignment="1">
      <alignment horizontal="left" wrapText="1"/>
    </xf>
    <xf numFmtId="0" fontId="15" fillId="12" borderId="28" xfId="11" applyFont="1" applyFill="1" applyBorder="1" applyAlignment="1">
      <alignment horizontal="left" wrapText="1"/>
    </xf>
    <xf numFmtId="0" fontId="16" fillId="2" borderId="0" xfId="11" applyFont="1" applyFill="1" applyBorder="1" applyAlignment="1">
      <alignment horizontal="right" vertical="center"/>
    </xf>
    <xf numFmtId="0" fontId="14" fillId="12" borderId="7" xfId="11" applyFont="1" applyFill="1" applyBorder="1" applyAlignment="1">
      <alignment horizontal="center" vertical="center"/>
    </xf>
    <xf numFmtId="0" fontId="14" fillId="12" borderId="1" xfId="11" applyFont="1" applyFill="1" applyBorder="1" applyAlignment="1">
      <alignment horizontal="center" vertical="center"/>
    </xf>
    <xf numFmtId="0" fontId="14" fillId="12" borderId="3" xfId="11" applyFont="1" applyFill="1" applyBorder="1" applyAlignment="1">
      <alignment horizontal="center" vertical="center"/>
    </xf>
    <xf numFmtId="0" fontId="14" fillId="12" borderId="9" xfId="11" applyFont="1" applyFill="1" applyBorder="1" applyAlignment="1">
      <alignment horizontal="center" vertical="center"/>
    </xf>
    <xf numFmtId="0" fontId="14" fillId="12" borderId="2" xfId="11" applyFont="1" applyFill="1" applyBorder="1" applyAlignment="1">
      <alignment horizontal="center" vertical="center"/>
    </xf>
    <xf numFmtId="0" fontId="14" fillId="12" borderId="5" xfId="11" applyFont="1" applyFill="1" applyBorder="1" applyAlignment="1">
      <alignment horizontal="center" vertical="center"/>
    </xf>
    <xf numFmtId="0" fontId="15" fillId="12" borderId="2" xfId="11" applyFont="1" applyFill="1" applyBorder="1" applyAlignment="1">
      <alignment horizontal="left" wrapText="1"/>
    </xf>
    <xf numFmtId="0" fontId="17" fillId="2" borderId="14" xfId="11" applyFont="1" applyFill="1" applyBorder="1" applyAlignment="1">
      <alignment horizontal="center" vertical="center"/>
    </xf>
    <xf numFmtId="0" fontId="17" fillId="2" borderId="15" xfId="11" applyFont="1" applyFill="1" applyBorder="1" applyAlignment="1">
      <alignment horizontal="center" vertical="center"/>
    </xf>
    <xf numFmtId="0" fontId="15" fillId="12" borderId="27" xfId="11" applyFont="1" applyFill="1" applyBorder="1" applyAlignment="1">
      <alignment horizontal="left" vertical="top" wrapText="1"/>
    </xf>
    <xf numFmtId="0" fontId="15" fillId="12" borderId="40" xfId="11" applyFont="1" applyFill="1" applyBorder="1" applyAlignment="1">
      <alignment horizontal="left" vertical="top" wrapText="1"/>
    </xf>
    <xf numFmtId="9" fontId="15" fillId="0" borderId="2" xfId="11" applyNumberFormat="1" applyFont="1" applyFill="1" applyBorder="1" applyAlignment="1">
      <alignment horizontal="center" vertical="center"/>
    </xf>
    <xf numFmtId="0" fontId="14" fillId="8" borderId="57" xfId="0" applyFont="1" applyFill="1" applyBorder="1" applyAlignment="1">
      <alignment horizontal="left"/>
    </xf>
    <xf numFmtId="0" fontId="14" fillId="8" borderId="30" xfId="0" applyFont="1" applyFill="1" applyBorder="1" applyAlignment="1">
      <alignment horizontal="left"/>
    </xf>
    <xf numFmtId="0" fontId="14" fillId="3" borderId="24" xfId="0" applyFont="1" applyFill="1" applyBorder="1" applyAlignment="1">
      <alignment horizontal="left" vertical="top"/>
    </xf>
    <xf numFmtId="0" fontId="14" fillId="3" borderId="25" xfId="0" applyFont="1" applyFill="1" applyBorder="1" applyAlignment="1">
      <alignment horizontal="left" vertical="top"/>
    </xf>
    <xf numFmtId="0" fontId="14" fillId="9" borderId="24" xfId="0" applyFont="1" applyFill="1" applyBorder="1" applyAlignment="1">
      <alignment horizontal="left"/>
    </xf>
    <xf numFmtId="0" fontId="14" fillId="9" borderId="25" xfId="0" applyFont="1" applyFill="1" applyBorder="1" applyAlignment="1">
      <alignment horizontal="left"/>
    </xf>
    <xf numFmtId="0" fontId="14" fillId="6" borderId="24" xfId="0" applyFont="1" applyFill="1" applyBorder="1" applyAlignment="1">
      <alignment horizontal="left"/>
    </xf>
    <xf numFmtId="0" fontId="14" fillId="6" borderId="25" xfId="0" applyFont="1" applyFill="1" applyBorder="1" applyAlignment="1">
      <alignment horizontal="left"/>
    </xf>
    <xf numFmtId="0" fontId="14" fillId="2" borderId="61" xfId="0" applyFont="1" applyFill="1" applyBorder="1" applyAlignment="1">
      <alignment horizontal="left"/>
    </xf>
    <xf numFmtId="0" fontId="14" fillId="2" borderId="55" xfId="0" applyFont="1" applyFill="1" applyBorder="1" applyAlignment="1">
      <alignment horizontal="left"/>
    </xf>
    <xf numFmtId="0" fontId="9" fillId="2" borderId="10" xfId="11" applyFont="1" applyFill="1" applyBorder="1" applyAlignment="1" applyProtection="1">
      <alignment horizontal="center" vertical="center" wrapText="1"/>
      <protection hidden="1"/>
    </xf>
    <xf numFmtId="0" fontId="14" fillId="2" borderId="7" xfId="1" applyFont="1" applyFill="1" applyBorder="1" applyAlignment="1">
      <alignment horizontal="left" vertical="top" wrapText="1"/>
    </xf>
    <xf numFmtId="0" fontId="14" fillId="2" borderId="1" xfId="1" applyFont="1" applyFill="1" applyBorder="1" applyAlignment="1">
      <alignment horizontal="left" vertical="top" wrapText="1"/>
    </xf>
    <xf numFmtId="0" fontId="14" fillId="2" borderId="3" xfId="1" applyFont="1" applyFill="1" applyBorder="1" applyAlignment="1">
      <alignment horizontal="left" vertical="top" wrapText="1"/>
    </xf>
    <xf numFmtId="0" fontId="14" fillId="2" borderId="8" xfId="1" applyFont="1" applyFill="1" applyBorder="1" applyAlignment="1">
      <alignment horizontal="left" vertical="top" wrapText="1"/>
    </xf>
    <xf numFmtId="0" fontId="14" fillId="2" borderId="0" xfId="1" applyFont="1" applyFill="1" applyBorder="1" applyAlignment="1">
      <alignment horizontal="left" vertical="top" wrapText="1"/>
    </xf>
    <xf numFmtId="0" fontId="14" fillId="2" borderId="4" xfId="1" applyFont="1" applyFill="1" applyBorder="1" applyAlignment="1">
      <alignment horizontal="left" vertical="top" wrapText="1"/>
    </xf>
    <xf numFmtId="0" fontId="14" fillId="2" borderId="9" xfId="1" applyFont="1" applyFill="1" applyBorder="1" applyAlignment="1">
      <alignment horizontal="left" vertical="top" wrapText="1"/>
    </xf>
    <xf numFmtId="0" fontId="14" fillId="2" borderId="2" xfId="1" applyFont="1" applyFill="1" applyBorder="1" applyAlignment="1">
      <alignment horizontal="left" vertical="top" wrapText="1"/>
    </xf>
    <xf numFmtId="0" fontId="14" fillId="2" borderId="5" xfId="1" applyFont="1" applyFill="1" applyBorder="1" applyAlignment="1">
      <alignment horizontal="left" vertical="top" wrapText="1"/>
    </xf>
    <xf numFmtId="0" fontId="16" fillId="2" borderId="0" xfId="10" applyFont="1" applyFill="1" applyBorder="1" applyAlignment="1">
      <alignment horizontal="right" vertical="center"/>
    </xf>
    <xf numFmtId="0" fontId="15" fillId="12" borderId="27" xfId="0" applyFont="1" applyFill="1" applyBorder="1" applyAlignment="1">
      <alignment horizontal="left"/>
    </xf>
    <xf numFmtId="0" fontId="15" fillId="12" borderId="40" xfId="0" applyFont="1" applyFill="1" applyBorder="1" applyAlignment="1">
      <alignment horizontal="left"/>
    </xf>
    <xf numFmtId="0" fontId="15" fillId="12" borderId="28" xfId="0" applyFont="1" applyFill="1" applyBorder="1" applyAlignment="1">
      <alignment horizontal="left"/>
    </xf>
    <xf numFmtId="0" fontId="15" fillId="12" borderId="7" xfId="0" applyFont="1" applyFill="1" applyBorder="1" applyAlignment="1">
      <alignment horizontal="left"/>
    </xf>
    <xf numFmtId="0" fontId="15" fillId="12" borderId="1" xfId="0" applyFont="1" applyFill="1" applyBorder="1" applyAlignment="1">
      <alignment horizontal="left"/>
    </xf>
    <xf numFmtId="0" fontId="15" fillId="12" borderId="3" xfId="0" applyFont="1" applyFill="1" applyBorder="1" applyAlignment="1">
      <alignment horizontal="left"/>
    </xf>
    <xf numFmtId="0" fontId="14" fillId="2" borderId="27" xfId="0" applyFont="1" applyFill="1" applyBorder="1" applyAlignment="1">
      <alignment horizontal="right" vertical="top" wrapText="1"/>
    </xf>
    <xf numFmtId="0" fontId="14" fillId="2" borderId="40" xfId="0" applyFont="1" applyFill="1" applyBorder="1" applyAlignment="1">
      <alignment horizontal="right" vertical="top" wrapText="1"/>
    </xf>
    <xf numFmtId="0" fontId="14" fillId="2" borderId="9" xfId="0" applyFont="1" applyFill="1" applyBorder="1" applyAlignment="1">
      <alignment horizontal="right" vertical="top" wrapText="1"/>
    </xf>
    <xf numFmtId="0" fontId="15" fillId="12" borderId="13" xfId="0" applyFont="1" applyFill="1" applyBorder="1" applyAlignment="1">
      <alignment horizontal="left" vertical="top" wrapText="1"/>
    </xf>
    <xf numFmtId="0" fontId="15" fillId="12" borderId="6" xfId="0" applyFont="1" applyFill="1" applyBorder="1" applyAlignment="1">
      <alignment horizontal="left" vertical="top" wrapText="1"/>
    </xf>
    <xf numFmtId="0" fontId="15" fillId="12" borderId="7" xfId="0" applyFont="1" applyFill="1" applyBorder="1" applyAlignment="1">
      <alignment horizontal="left" vertical="top" wrapText="1"/>
    </xf>
    <xf numFmtId="0" fontId="15" fillId="12" borderId="27" xfId="0" applyFont="1" applyFill="1" applyBorder="1" applyAlignment="1">
      <alignment horizontal="left" vertical="top"/>
    </xf>
    <xf numFmtId="0" fontId="15" fillId="12" borderId="40" xfId="0" applyFont="1" applyFill="1" applyBorder="1" applyAlignment="1">
      <alignment horizontal="left" vertical="top"/>
    </xf>
    <xf numFmtId="0" fontId="15" fillId="12" borderId="28" xfId="0" applyFont="1" applyFill="1" applyBorder="1" applyAlignment="1">
      <alignment horizontal="left" vertical="top"/>
    </xf>
    <xf numFmtId="0" fontId="15" fillId="12" borderId="9" xfId="0" applyFont="1" applyFill="1" applyBorder="1" applyAlignment="1">
      <alignment horizontal="left" vertical="center"/>
    </xf>
    <xf numFmtId="0" fontId="15" fillId="12" borderId="2" xfId="0" applyFont="1" applyFill="1" applyBorder="1" applyAlignment="1">
      <alignment horizontal="left" vertical="center"/>
    </xf>
    <xf numFmtId="0" fontId="15" fillId="2" borderId="41" xfId="0" applyFont="1" applyFill="1" applyBorder="1" applyAlignment="1">
      <alignment horizontal="left"/>
    </xf>
    <xf numFmtId="0" fontId="15" fillId="2" borderId="38" xfId="0" applyFont="1" applyFill="1" applyBorder="1" applyAlignment="1">
      <alignment horizontal="left"/>
    </xf>
    <xf numFmtId="0" fontId="15" fillId="2" borderId="19" xfId="0" applyFont="1" applyFill="1" applyBorder="1" applyAlignment="1">
      <alignment horizontal="left"/>
    </xf>
    <xf numFmtId="0" fontId="34" fillId="0" borderId="45" xfId="0" applyFont="1" applyFill="1" applyBorder="1" applyAlignment="1">
      <alignment horizontal="center" vertical="center"/>
    </xf>
    <xf numFmtId="0" fontId="34" fillId="0" borderId="23" xfId="0" applyFont="1" applyFill="1" applyBorder="1" applyAlignment="1">
      <alignment horizontal="center" vertical="center"/>
    </xf>
    <xf numFmtId="0" fontId="14" fillId="2" borderId="42" xfId="0" applyFont="1" applyFill="1" applyBorder="1" applyAlignment="1">
      <alignment horizontal="left"/>
    </xf>
    <xf numFmtId="0" fontId="14" fillId="2" borderId="23" xfId="0" applyFont="1" applyFill="1" applyBorder="1" applyAlignment="1">
      <alignment horizontal="left"/>
    </xf>
    <xf numFmtId="166" fontId="14" fillId="2" borderId="31" xfId="0" applyNumberFormat="1" applyFont="1" applyFill="1" applyBorder="1" applyAlignment="1">
      <alignment horizontal="left"/>
    </xf>
    <xf numFmtId="166" fontId="14" fillId="2" borderId="21" xfId="0" applyNumberFormat="1" applyFont="1" applyFill="1" applyBorder="1" applyAlignment="1">
      <alignment horizontal="left"/>
    </xf>
    <xf numFmtId="0" fontId="14" fillId="2" borderId="33" xfId="0" applyFont="1" applyFill="1" applyBorder="1" applyAlignment="1">
      <alignment horizontal="left"/>
    </xf>
    <xf numFmtId="0" fontId="14" fillId="2" borderId="17" xfId="0" applyFont="1" applyFill="1" applyBorder="1" applyAlignment="1">
      <alignment horizontal="left"/>
    </xf>
    <xf numFmtId="0" fontId="14" fillId="2" borderId="16" xfId="0" applyFont="1" applyFill="1" applyBorder="1" applyAlignment="1">
      <alignment horizontal="left"/>
    </xf>
    <xf numFmtId="0" fontId="15" fillId="2" borderId="44" xfId="0" applyFont="1" applyFill="1" applyBorder="1" applyAlignment="1">
      <alignment horizontal="left" vertical="center"/>
    </xf>
    <xf numFmtId="0" fontId="15" fillId="2" borderId="21" xfId="0" applyFont="1" applyFill="1" applyBorder="1" applyAlignment="1">
      <alignment horizontal="left" vertical="center"/>
    </xf>
    <xf numFmtId="0" fontId="34" fillId="0" borderId="9" xfId="0" applyFont="1" applyFill="1" applyBorder="1" applyAlignment="1">
      <alignment horizontal="left" vertical="center"/>
    </xf>
    <xf numFmtId="0" fontId="34" fillId="0" borderId="5" xfId="0" applyFont="1" applyFill="1" applyBorder="1" applyAlignment="1">
      <alignment horizontal="left" vertical="center"/>
    </xf>
    <xf numFmtId="0" fontId="15" fillId="12" borderId="8" xfId="10" applyFont="1" applyFill="1" applyBorder="1" applyAlignment="1">
      <alignment horizontal="left" vertical="center" wrapText="1"/>
    </xf>
    <xf numFmtId="0" fontId="15" fillId="12" borderId="40" xfId="10" applyFont="1" applyFill="1" applyBorder="1" applyAlignment="1">
      <alignment horizontal="left" vertical="center" wrapText="1"/>
    </xf>
    <xf numFmtId="0" fontId="14" fillId="2" borderId="9" xfId="10" applyFont="1" applyFill="1" applyBorder="1" applyAlignment="1">
      <alignment horizontal="right" vertical="top" wrapText="1"/>
    </xf>
    <xf numFmtId="0" fontId="14" fillId="2" borderId="2" xfId="10" applyFont="1" applyFill="1" applyBorder="1" applyAlignment="1">
      <alignment horizontal="right" vertical="top" wrapText="1"/>
    </xf>
    <xf numFmtId="0" fontId="15" fillId="12" borderId="27" xfId="10" applyFont="1" applyFill="1" applyBorder="1" applyAlignment="1">
      <alignment horizontal="left" vertical="center" wrapText="1"/>
    </xf>
    <xf numFmtId="0" fontId="15" fillId="12" borderId="28" xfId="10" applyFont="1" applyFill="1" applyBorder="1" applyAlignment="1">
      <alignment horizontal="left" vertical="center" wrapText="1"/>
    </xf>
    <xf numFmtId="0" fontId="15" fillId="12" borderId="7" xfId="10" applyFont="1" applyFill="1" applyBorder="1" applyAlignment="1">
      <alignment horizontal="left" vertical="center" wrapText="1"/>
    </xf>
    <xf numFmtId="0" fontId="15" fillId="12" borderId="9" xfId="10" applyFont="1" applyFill="1" applyBorder="1" applyAlignment="1">
      <alignment horizontal="left" vertical="center"/>
    </xf>
    <xf numFmtId="0" fontId="15" fillId="12" borderId="2" xfId="10" applyFont="1" applyFill="1" applyBorder="1" applyAlignment="1">
      <alignment horizontal="left" vertical="center"/>
    </xf>
    <xf numFmtId="0" fontId="15" fillId="12" borderId="5" xfId="10" applyFont="1" applyFill="1" applyBorder="1" applyAlignment="1">
      <alignment horizontal="left" vertical="center"/>
    </xf>
    <xf numFmtId="0" fontId="14" fillId="2" borderId="3" xfId="10" applyFont="1" applyFill="1" applyBorder="1" applyAlignment="1">
      <alignment horizontal="right" vertical="center" wrapText="1"/>
    </xf>
    <xf numFmtId="0" fontId="14" fillId="2" borderId="5" xfId="10" applyFont="1" applyFill="1" applyBorder="1" applyAlignment="1">
      <alignment horizontal="right" vertical="center" wrapText="1"/>
    </xf>
    <xf numFmtId="0" fontId="15" fillId="12" borderId="9" xfId="10" applyFont="1" applyFill="1" applyBorder="1" applyAlignment="1">
      <alignment horizontal="left" vertical="center" wrapText="1"/>
    </xf>
    <xf numFmtId="0" fontId="14" fillId="2" borderId="7" xfId="10" applyFont="1" applyFill="1" applyBorder="1" applyAlignment="1">
      <alignment horizontal="right" vertical="top" wrapText="1"/>
    </xf>
    <xf numFmtId="0" fontId="14" fillId="2" borderId="1" xfId="10" applyFont="1" applyFill="1" applyBorder="1" applyAlignment="1">
      <alignment horizontal="right" vertical="top" wrapText="1"/>
    </xf>
    <xf numFmtId="0" fontId="14" fillId="2" borderId="8" xfId="10" applyFont="1" applyFill="1" applyBorder="1" applyAlignment="1">
      <alignment horizontal="right" vertical="top" wrapText="1"/>
    </xf>
    <xf numFmtId="0" fontId="14" fillId="2" borderId="0" xfId="10" applyFont="1" applyFill="1" applyBorder="1" applyAlignment="1">
      <alignment horizontal="right" vertical="top" wrapText="1"/>
    </xf>
    <xf numFmtId="0" fontId="14" fillId="2" borderId="7" xfId="10" applyFont="1" applyFill="1" applyBorder="1" applyAlignment="1">
      <alignment horizontal="right" vertical="center" wrapText="1"/>
    </xf>
    <xf numFmtId="0" fontId="14" fillId="2" borderId="1" xfId="10" applyFont="1" applyFill="1" applyBorder="1" applyAlignment="1">
      <alignment horizontal="right" vertical="center" wrapText="1"/>
    </xf>
    <xf numFmtId="0" fontId="14" fillId="2" borderId="8" xfId="10" applyFont="1" applyFill="1" applyBorder="1" applyAlignment="1">
      <alignment horizontal="right" vertical="center" wrapText="1"/>
    </xf>
    <xf numFmtId="0" fontId="14" fillId="2" borderId="0" xfId="10" applyFont="1" applyFill="1" applyBorder="1" applyAlignment="1">
      <alignment horizontal="right" vertical="center" wrapText="1"/>
    </xf>
    <xf numFmtId="0" fontId="14" fillId="2" borderId="9" xfId="10" applyFont="1" applyFill="1" applyBorder="1" applyAlignment="1">
      <alignment horizontal="right" vertical="center" wrapText="1"/>
    </xf>
    <xf numFmtId="0" fontId="14" fillId="2" borderId="2" xfId="10" applyFont="1" applyFill="1" applyBorder="1" applyAlignment="1">
      <alignment horizontal="right" vertical="center" wrapText="1"/>
    </xf>
    <xf numFmtId="9" fontId="14" fillId="2" borderId="7" xfId="10" applyNumberFormat="1" applyFont="1" applyFill="1" applyBorder="1" applyAlignment="1">
      <alignment horizontal="center" vertical="center"/>
    </xf>
    <xf numFmtId="9" fontId="14" fillId="2" borderId="9" xfId="10" applyNumberFormat="1" applyFont="1" applyFill="1" applyBorder="1" applyAlignment="1">
      <alignment horizontal="center" vertical="center"/>
    </xf>
    <xf numFmtId="0" fontId="17" fillId="2" borderId="13" xfId="10" applyFont="1" applyFill="1" applyBorder="1" applyAlignment="1">
      <alignment horizontal="center" vertical="center" wrapText="1"/>
    </xf>
    <xf numFmtId="0" fontId="17" fillId="2" borderId="15" xfId="10" applyFont="1" applyFill="1" applyBorder="1" applyAlignment="1">
      <alignment horizontal="center" vertical="center" wrapText="1"/>
    </xf>
    <xf numFmtId="0" fontId="24" fillId="0" borderId="0" xfId="0" applyFont="1" applyBorder="1" applyAlignment="1">
      <alignment horizontal="left" vertical="top" wrapText="1"/>
    </xf>
    <xf numFmtId="0" fontId="14" fillId="2" borderId="27" xfId="0" applyFont="1" applyFill="1" applyBorder="1" applyAlignment="1">
      <alignment horizontal="left" vertical="top"/>
    </xf>
    <xf numFmtId="0" fontId="14" fillId="2" borderId="40" xfId="0" applyFont="1" applyFill="1" applyBorder="1" applyAlignment="1">
      <alignment horizontal="left" vertical="top"/>
    </xf>
    <xf numFmtId="0" fontId="14" fillId="2" borderId="28" xfId="0" applyFont="1" applyFill="1" applyBorder="1" applyAlignment="1">
      <alignment horizontal="left" vertical="top"/>
    </xf>
    <xf numFmtId="166" fontId="14" fillId="2" borderId="57" xfId="11" applyNumberFormat="1" applyFont="1" applyFill="1" applyBorder="1" applyAlignment="1">
      <alignment horizontal="left" vertical="center"/>
    </xf>
    <xf numFmtId="166" fontId="14" fillId="2" borderId="30" xfId="11" applyNumberFormat="1" applyFont="1" applyFill="1" applyBorder="1" applyAlignment="1">
      <alignment horizontal="left" vertical="center"/>
    </xf>
    <xf numFmtId="0" fontId="14" fillId="2" borderId="33" xfId="11" applyFont="1" applyFill="1" applyBorder="1" applyAlignment="1">
      <alignment horizontal="left" vertical="center"/>
    </xf>
    <xf numFmtId="0" fontId="14" fillId="2" borderId="17" xfId="11" applyFont="1" applyFill="1" applyBorder="1" applyAlignment="1">
      <alignment horizontal="left" vertical="center"/>
    </xf>
    <xf numFmtId="0" fontId="14" fillId="2" borderId="42" xfId="11" applyFont="1" applyFill="1" applyBorder="1" applyAlignment="1">
      <alignment horizontal="left" vertical="center"/>
    </xf>
    <xf numFmtId="0" fontId="14" fillId="2" borderId="23" xfId="11" applyFont="1" applyFill="1" applyBorder="1" applyAlignment="1">
      <alignment horizontal="left" vertical="center"/>
    </xf>
    <xf numFmtId="0" fontId="15" fillId="2" borderId="7" xfId="0" applyFont="1" applyFill="1" applyBorder="1" applyAlignment="1">
      <alignment horizontal="left" vertical="top"/>
    </xf>
    <xf numFmtId="0" fontId="15" fillId="2" borderId="3" xfId="0" applyFont="1" applyFill="1" applyBorder="1" applyAlignment="1">
      <alignment horizontal="left" vertical="top"/>
    </xf>
    <xf numFmtId="0" fontId="15" fillId="12" borderId="40" xfId="0" applyFont="1" applyFill="1" applyBorder="1" applyAlignment="1">
      <alignment horizontal="left" vertical="top" wrapText="1"/>
    </xf>
    <xf numFmtId="0" fontId="15" fillId="12" borderId="1" xfId="0" applyFont="1" applyFill="1" applyBorder="1" applyAlignment="1">
      <alignment horizontal="left" vertical="top" wrapText="1"/>
    </xf>
    <xf numFmtId="0" fontId="15" fillId="12" borderId="8" xfId="0" applyFont="1" applyFill="1" applyBorder="1" applyAlignment="1">
      <alignment horizontal="left" vertical="top"/>
    </xf>
    <xf numFmtId="0" fontId="15" fillId="12" borderId="0" xfId="0" applyFont="1" applyFill="1" applyBorder="1" applyAlignment="1">
      <alignment horizontal="left" vertical="top"/>
    </xf>
    <xf numFmtId="0" fontId="15" fillId="12" borderId="4" xfId="0" applyFont="1" applyFill="1" applyBorder="1" applyAlignment="1">
      <alignment horizontal="left" vertical="top"/>
    </xf>
    <xf numFmtId="0" fontId="14" fillId="2" borderId="27" xfId="0" applyFont="1" applyFill="1" applyBorder="1" applyAlignment="1">
      <alignment horizontal="left" vertical="top" wrapText="1"/>
    </xf>
    <xf numFmtId="0" fontId="14" fillId="2" borderId="40" xfId="0" applyFont="1" applyFill="1" applyBorder="1" applyAlignment="1">
      <alignment horizontal="left" vertical="top" wrapText="1"/>
    </xf>
    <xf numFmtId="0" fontId="14" fillId="2" borderId="28" xfId="0" applyFont="1" applyFill="1" applyBorder="1" applyAlignment="1">
      <alignment horizontal="left" vertical="top" wrapText="1"/>
    </xf>
    <xf numFmtId="0" fontId="14" fillId="2" borderId="0" xfId="0" applyFont="1" applyFill="1" applyAlignment="1">
      <alignment horizontal="left" vertical="top" wrapText="1"/>
    </xf>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5" fillId="12" borderId="27" xfId="0" applyFont="1" applyFill="1" applyBorder="1" applyAlignment="1">
      <alignment horizontal="center" vertical="top" wrapText="1"/>
    </xf>
    <xf numFmtId="0" fontId="15" fillId="12" borderId="28" xfId="0" applyFont="1" applyFill="1" applyBorder="1" applyAlignment="1">
      <alignment horizontal="center" vertical="top" wrapText="1"/>
    </xf>
    <xf numFmtId="0" fontId="14" fillId="2" borderId="0" xfId="0" applyFont="1" applyFill="1" applyAlignment="1">
      <alignment horizontal="center" vertical="top" wrapText="1"/>
    </xf>
    <xf numFmtId="0" fontId="24" fillId="2" borderId="0" xfId="0" applyFont="1" applyFill="1" applyAlignment="1">
      <alignment horizontal="left" vertical="top" wrapText="1"/>
    </xf>
    <xf numFmtId="0" fontId="20" fillId="0" borderId="7" xfId="0" applyFont="1" applyBorder="1" applyAlignment="1">
      <alignment horizontal="right" vertical="center"/>
    </xf>
    <xf numFmtId="0" fontId="20" fillId="0" borderId="1" xfId="0" applyFont="1" applyBorder="1" applyAlignment="1">
      <alignment horizontal="right" vertical="center"/>
    </xf>
    <xf numFmtId="0" fontId="20" fillId="0" borderId="3" xfId="0" applyFont="1" applyBorder="1" applyAlignment="1">
      <alignment horizontal="right" vertical="center"/>
    </xf>
    <xf numFmtId="0" fontId="20" fillId="0" borderId="9" xfId="0" applyFont="1" applyBorder="1" applyAlignment="1">
      <alignment horizontal="right" vertical="center"/>
    </xf>
    <xf numFmtId="0" fontId="20" fillId="0" borderId="2" xfId="0" applyFont="1" applyBorder="1" applyAlignment="1">
      <alignment horizontal="right" vertical="center"/>
    </xf>
    <xf numFmtId="0" fontId="20" fillId="0" borderId="5" xfId="0" applyFont="1" applyBorder="1" applyAlignment="1">
      <alignment horizontal="right" vertical="center"/>
    </xf>
    <xf numFmtId="0" fontId="20" fillId="0" borderId="7" xfId="16" applyFont="1" applyBorder="1" applyAlignment="1">
      <alignment horizontal="right" vertical="center"/>
    </xf>
    <xf numFmtId="0" fontId="20" fillId="0" borderId="1" xfId="16" applyFont="1" applyBorder="1" applyAlignment="1">
      <alignment horizontal="right" vertical="center"/>
    </xf>
    <xf numFmtId="0" fontId="20" fillId="0" borderId="3" xfId="16" applyFont="1" applyBorder="1" applyAlignment="1">
      <alignment horizontal="right" vertical="center"/>
    </xf>
    <xf numFmtId="0" fontId="20" fillId="0" borderId="9" xfId="16" applyFont="1" applyBorder="1" applyAlignment="1">
      <alignment horizontal="right" vertical="center"/>
    </xf>
    <xf numFmtId="0" fontId="20" fillId="0" borderId="2" xfId="16" applyFont="1" applyBorder="1" applyAlignment="1">
      <alignment horizontal="right" vertical="center"/>
    </xf>
    <xf numFmtId="0" fontId="20" fillId="0" borderId="5" xfId="16" applyFont="1" applyBorder="1" applyAlignment="1">
      <alignment horizontal="right" vertical="center"/>
    </xf>
  </cellXfs>
  <cellStyles count="17">
    <cellStyle name="Normal" xfId="0" builtinId="0"/>
    <cellStyle name="Normal 2" xfId="1"/>
    <cellStyle name="Normal 2 2" xfId="9"/>
    <cellStyle name="Normal 2 3" xfId="11"/>
    <cellStyle name="Normal 3" xfId="7"/>
    <cellStyle name="Normal 3 2" xfId="13"/>
    <cellStyle name="Normal 3 3" xfId="16"/>
    <cellStyle name="Normal 4" xfId="10"/>
    <cellStyle name="Normal 5" xfId="14"/>
    <cellStyle name="Normální 2" xfId="2"/>
    <cellStyle name="Percent" xfId="3"/>
    <cellStyle name="Percent 2" xfId="4"/>
    <cellStyle name="Percent 2 2" xfId="12"/>
    <cellStyle name="Percent 3" xfId="5"/>
    <cellStyle name="Percent 3 2" xfId="6"/>
    <cellStyle name="Percent 4" xfId="8"/>
    <cellStyle name="Percent 5" xfId="15"/>
  </cellStyles>
  <dxfs count="135">
    <dxf>
      <font>
        <b val="0"/>
        <i val="0"/>
        <strike val="0"/>
        <condense val="0"/>
        <extend val="0"/>
        <outline val="0"/>
        <shadow val="0"/>
        <u val="none"/>
        <vertAlign val="baseline"/>
        <sz val="10"/>
        <color auto="1"/>
        <name val="Calibri"/>
        <scheme val="minor"/>
      </font>
      <alignment horizontal="general" vertical="top"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protection locked="0" hidden="0"/>
    </dxf>
    <dxf>
      <font>
        <strike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right/>
        <top style="thin">
          <color indexed="64"/>
        </top>
        <bottom style="thin">
          <color indexed="64"/>
        </bottom>
      </border>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0"/>
        <color auto="1"/>
        <name val="Calibri"/>
        <scheme val="minor"/>
      </font>
      <protection locked="0" hidden="0"/>
    </dxf>
    <dxf>
      <border outline="0">
        <bottom style="medium">
          <color indexed="64"/>
        </bottom>
      </border>
    </dxf>
    <dxf>
      <font>
        <strike val="0"/>
        <outline val="0"/>
        <shadow val="0"/>
        <u val="none"/>
        <vertAlign val="baseline"/>
        <sz val="10"/>
        <color auto="1"/>
        <name val="Calibri"/>
        <scheme val="minor"/>
      </font>
      <fill>
        <patternFill patternType="solid">
          <fgColor indexed="64"/>
          <bgColor rgb="FFE5A713"/>
        </patternFill>
      </fill>
      <protection locked="0" hidden="0"/>
    </dxf>
    <dxf>
      <font>
        <b val="0"/>
        <i val="0"/>
        <strike val="0"/>
        <condense val="0"/>
        <extend val="0"/>
        <outline val="0"/>
        <shadow val="0"/>
        <u val="none"/>
        <vertAlign val="baseline"/>
        <sz val="10"/>
        <color auto="1"/>
        <name val="Calibri"/>
        <scheme val="minor"/>
      </font>
      <alignment horizontal="general" vertical="top"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protection locked="0" hidden="0"/>
    </dxf>
    <dxf>
      <font>
        <strike val="0"/>
        <outline val="0"/>
        <shadow val="0"/>
        <u val="none"/>
        <vertAlign val="baseline"/>
        <name val="Calibri"/>
        <scheme val="minor"/>
      </font>
      <alignment horizontal="general" vertical="top" textRotation="0" wrapText="0" indent="0" justifyLastLine="0" shrinkToFit="0" readingOrder="0"/>
      <border diagonalUp="0" diagonalDown="0" outline="0">
        <left/>
        <right/>
        <top style="thin">
          <color indexed="64"/>
        </top>
        <bottom style="thin">
          <color indexed="64"/>
        </bottom>
      </border>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protection locked="0" hidden="0"/>
    </dxf>
    <dxf>
      <border outline="0">
        <bottom style="medium">
          <color indexed="64"/>
        </bottom>
      </border>
    </dxf>
    <dxf>
      <font>
        <strike val="0"/>
        <outline val="0"/>
        <shadow val="0"/>
        <u val="none"/>
        <vertAlign val="baseline"/>
        <name val="Calibri"/>
        <scheme val="minor"/>
      </font>
      <fill>
        <patternFill>
          <fgColor indexed="64"/>
          <bgColor rgb="FFE5A713"/>
        </patternFill>
      </fill>
      <protection locked="0" hidden="0"/>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6" tint="0.59996337778862885"/>
        </patternFill>
      </fill>
    </dxf>
    <dxf>
      <font>
        <color theme="0"/>
      </font>
      <fill>
        <patternFill>
          <bgColor theme="6" tint="-0.24994659260841701"/>
        </patternFill>
      </fill>
    </dxf>
  </dxfs>
  <tableStyles count="1" defaultTableStyle="TableStyleMedium2" defaultPivotStyle="PivotStyleLight16">
    <tableStyle name="Table Style 1" pivot="0" count="2">
      <tableStyleElement type="headerRow" dxfId="134"/>
      <tableStyleElement type="firstRowStripe" dxfId="133"/>
    </tableStyle>
  </tableStyles>
  <colors>
    <mruColors>
      <color rgb="FFE5A713"/>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5" Type="http://schemas.openxmlformats.org/officeDocument/2006/relationships/image" Target="../media/image1.png"/><Relationship Id="rId4"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11907</xdr:colOff>
      <xdr:row>0</xdr:row>
      <xdr:rowOff>0</xdr:rowOff>
    </xdr:from>
    <xdr:to>
      <xdr:col>3</xdr:col>
      <xdr:colOff>345282</xdr:colOff>
      <xdr:row>2</xdr:row>
      <xdr:rowOff>12129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938" y="0"/>
          <a:ext cx="1857375" cy="5360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123825</xdr:colOff>
      <xdr:row>3</xdr:row>
      <xdr:rowOff>9525</xdr:rowOff>
    </xdr:from>
    <xdr:to>
      <xdr:col>8</xdr:col>
      <xdr:colOff>247650</xdr:colOff>
      <xdr:row>19</xdr:row>
      <xdr:rowOff>58831</xdr:rowOff>
    </xdr:to>
    <xdr:pic>
      <xdr:nvPicPr>
        <xdr:cNvPr id="4421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29925" y="771525"/>
          <a:ext cx="3171825" cy="266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212911</xdr:colOff>
      <xdr:row>12</xdr:row>
      <xdr:rowOff>56029</xdr:rowOff>
    </xdr:from>
    <xdr:to>
      <xdr:col>8</xdr:col>
      <xdr:colOff>33617</xdr:colOff>
      <xdr:row>14</xdr:row>
      <xdr:rowOff>246529</xdr:rowOff>
    </xdr:to>
    <xdr:sp macro="" textlink="">
      <xdr:nvSpPr>
        <xdr:cNvPr id="3" name="Rectangle 2"/>
        <xdr:cNvSpPr/>
      </xdr:nvSpPr>
      <xdr:spPr bwMode="auto">
        <a:xfrm>
          <a:off x="10925735" y="2073088"/>
          <a:ext cx="2846294" cy="504265"/>
        </a:xfrm>
        <a:prstGeom prst="rect">
          <a:avLst/>
        </a:prstGeom>
        <a:noFill/>
        <a:ln w="57150">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en-US"/>
        </a:p>
      </xdr:txBody>
    </xdr:sp>
    <xdr:clientData/>
  </xdr:twoCellAnchor>
  <xdr:twoCellAnchor>
    <xdr:from>
      <xdr:col>2</xdr:col>
      <xdr:colOff>4181475</xdr:colOff>
      <xdr:row>3</xdr:row>
      <xdr:rowOff>85725</xdr:rowOff>
    </xdr:from>
    <xdr:to>
      <xdr:col>3</xdr:col>
      <xdr:colOff>133350</xdr:colOff>
      <xdr:row>3</xdr:row>
      <xdr:rowOff>85725</xdr:rowOff>
    </xdr:to>
    <xdr:cxnSp macro="">
      <xdr:nvCxnSpPr>
        <xdr:cNvPr id="44221" name="Straight Arrow Connector 4"/>
        <xdr:cNvCxnSpPr>
          <a:cxnSpLocks noChangeShapeType="1"/>
        </xdr:cNvCxnSpPr>
      </xdr:nvCxnSpPr>
      <xdr:spPr bwMode="auto">
        <a:xfrm>
          <a:off x="7391400" y="847725"/>
          <a:ext cx="3448050" cy="0"/>
        </a:xfrm>
        <a:prstGeom prst="straightConnector1">
          <a:avLst/>
        </a:prstGeom>
        <a:noFill/>
        <a:ln w="57150" algn="ctr">
          <a:solidFill>
            <a:srgbClr val="C0504D"/>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0</xdr:colOff>
      <xdr:row>0</xdr:row>
      <xdr:rowOff>0</xdr:rowOff>
    </xdr:from>
    <xdr:to>
      <xdr:col>1</xdr:col>
      <xdr:colOff>542925</xdr:colOff>
      <xdr:row>2</xdr:row>
      <xdr:rowOff>2604</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857375" cy="53600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77320</xdr:colOff>
      <xdr:row>15</xdr:row>
      <xdr:rowOff>286311</xdr:rowOff>
    </xdr:from>
    <xdr:to>
      <xdr:col>17</xdr:col>
      <xdr:colOff>596712</xdr:colOff>
      <xdr:row>19</xdr:row>
      <xdr:rowOff>164167</xdr:rowOff>
    </xdr:to>
    <xdr:pic>
      <xdr:nvPicPr>
        <xdr:cNvPr id="2" name="Objec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26520" y="5105961"/>
          <a:ext cx="8444192" cy="1820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22411</xdr:colOff>
      <xdr:row>17</xdr:row>
      <xdr:rowOff>44825</xdr:rowOff>
    </xdr:from>
    <xdr:to>
      <xdr:col>3</xdr:col>
      <xdr:colOff>582705</xdr:colOff>
      <xdr:row>17</xdr:row>
      <xdr:rowOff>649942</xdr:rowOff>
    </xdr:to>
    <xdr:sp macro="" textlink="">
      <xdr:nvSpPr>
        <xdr:cNvPr id="3" name="Right Arrow 2"/>
        <xdr:cNvSpPr/>
      </xdr:nvSpPr>
      <xdr:spPr>
        <a:xfrm>
          <a:off x="12062011" y="5512175"/>
          <a:ext cx="560294" cy="605117"/>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81242</xdr:colOff>
      <xdr:row>11</xdr:row>
      <xdr:rowOff>164166</xdr:rowOff>
    </xdr:from>
    <xdr:to>
      <xdr:col>18</xdr:col>
      <xdr:colOff>5042</xdr:colOff>
      <xdr:row>15</xdr:row>
      <xdr:rowOff>268941</xdr:rowOff>
    </xdr:to>
    <xdr:pic>
      <xdr:nvPicPr>
        <xdr:cNvPr id="4" name="Object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30442" y="3364566"/>
          <a:ext cx="8458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79561</xdr:colOff>
      <xdr:row>19</xdr:row>
      <xdr:rowOff>74519</xdr:rowOff>
    </xdr:from>
    <xdr:to>
      <xdr:col>18</xdr:col>
      <xdr:colOff>3361</xdr:colOff>
      <xdr:row>23</xdr:row>
      <xdr:rowOff>479052</xdr:rowOff>
    </xdr:to>
    <xdr:pic>
      <xdr:nvPicPr>
        <xdr:cNvPr id="5" name="Object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28761" y="6837269"/>
          <a:ext cx="8458200" cy="1880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571500</xdr:colOff>
      <xdr:row>11</xdr:row>
      <xdr:rowOff>11206</xdr:rowOff>
    </xdr:from>
    <xdr:to>
      <xdr:col>18</xdr:col>
      <xdr:colOff>268941</xdr:colOff>
      <xdr:row>24</xdr:row>
      <xdr:rowOff>0</xdr:rowOff>
    </xdr:to>
    <xdr:sp macro="" textlink="">
      <xdr:nvSpPr>
        <xdr:cNvPr id="6" name="Rectangle 5"/>
        <xdr:cNvSpPr/>
      </xdr:nvSpPr>
      <xdr:spPr>
        <a:xfrm>
          <a:off x="12611100" y="3211606"/>
          <a:ext cx="8841441" cy="5513294"/>
        </a:xfrm>
        <a:prstGeom prst="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22411</xdr:colOff>
      <xdr:row>40</xdr:row>
      <xdr:rowOff>100852</xdr:rowOff>
    </xdr:from>
    <xdr:to>
      <xdr:col>3</xdr:col>
      <xdr:colOff>582705</xdr:colOff>
      <xdr:row>42</xdr:row>
      <xdr:rowOff>0</xdr:rowOff>
    </xdr:to>
    <xdr:sp macro="" textlink="">
      <xdr:nvSpPr>
        <xdr:cNvPr id="7" name="Right Arrow 6"/>
        <xdr:cNvSpPr/>
      </xdr:nvSpPr>
      <xdr:spPr>
        <a:xfrm>
          <a:off x="12062011" y="12769102"/>
          <a:ext cx="560294" cy="718298"/>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3</xdr:col>
      <xdr:colOff>593911</xdr:colOff>
      <xdr:row>25</xdr:row>
      <xdr:rowOff>67236</xdr:rowOff>
    </xdr:from>
    <xdr:to>
      <xdr:col>11</xdr:col>
      <xdr:colOff>562494</xdr:colOff>
      <xdr:row>43</xdr:row>
      <xdr:rowOff>23571</xdr:rowOff>
    </xdr:to>
    <xdr:pic>
      <xdr:nvPicPr>
        <xdr:cNvPr id="8" name="Picture 7"/>
        <xdr:cNvPicPr>
          <a:picLocks noChangeAspect="1"/>
        </xdr:cNvPicPr>
      </xdr:nvPicPr>
      <xdr:blipFill>
        <a:blip xmlns:r="http://schemas.openxmlformats.org/officeDocument/2006/relationships" r:embed="rId4"/>
        <a:stretch>
          <a:fillRect/>
        </a:stretch>
      </xdr:blipFill>
      <xdr:spPr>
        <a:xfrm>
          <a:off x="12633511" y="9277911"/>
          <a:ext cx="4845383" cy="4233061"/>
        </a:xfrm>
        <a:prstGeom prst="rect">
          <a:avLst/>
        </a:prstGeom>
        <a:ln w="25400">
          <a:solidFill>
            <a:srgbClr val="FF0000"/>
          </a:solidFill>
        </a:ln>
      </xdr:spPr>
    </xdr:pic>
    <xdr:clientData/>
  </xdr:twoCellAnchor>
  <xdr:twoCellAnchor editAs="oneCell">
    <xdr:from>
      <xdr:col>0</xdr:col>
      <xdr:colOff>0</xdr:colOff>
      <xdr:row>0</xdr:row>
      <xdr:rowOff>0</xdr:rowOff>
    </xdr:from>
    <xdr:to>
      <xdr:col>0</xdr:col>
      <xdr:colOff>1857375</xdr:colOff>
      <xdr:row>2</xdr:row>
      <xdr:rowOff>363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857375" cy="5337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23815</xdr:colOff>
      <xdr:row>0</xdr:row>
      <xdr:rowOff>0</xdr:rowOff>
    </xdr:from>
    <xdr:to>
      <xdr:col>1</xdr:col>
      <xdr:colOff>1440659</xdr:colOff>
      <xdr:row>2</xdr:row>
      <xdr:rowOff>12129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5" y="0"/>
          <a:ext cx="1857375" cy="5360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1619250</xdr:colOff>
      <xdr:row>2</xdr:row>
      <xdr:rowOff>2604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1857375" cy="5360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1581150</xdr:colOff>
      <xdr:row>2</xdr:row>
      <xdr:rowOff>2604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1857375" cy="5360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1485900</xdr:colOff>
      <xdr:row>2</xdr:row>
      <xdr:rowOff>2604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1857375" cy="5360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1493838</xdr:colOff>
      <xdr:row>2</xdr:row>
      <xdr:rowOff>2604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1857375" cy="5360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1647825</xdr:colOff>
      <xdr:row>2</xdr:row>
      <xdr:rowOff>2604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57375" cy="5360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1590675</xdr:colOff>
      <xdr:row>2</xdr:row>
      <xdr:rowOff>2604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57375" cy="53600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1666875</xdr:colOff>
      <xdr:row>3</xdr:row>
      <xdr:rowOff>40704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533400"/>
          <a:ext cx="1857375" cy="536004"/>
        </a:xfrm>
        <a:prstGeom prst="rect">
          <a:avLst/>
        </a:prstGeom>
      </xdr:spPr>
    </xdr:pic>
    <xdr:clientData/>
  </xdr:twoCellAnchor>
  <xdr:twoCellAnchor editAs="oneCell">
    <xdr:from>
      <xdr:col>6</xdr:col>
      <xdr:colOff>207818</xdr:colOff>
      <xdr:row>33</xdr:row>
      <xdr:rowOff>684069</xdr:rowOff>
    </xdr:from>
    <xdr:to>
      <xdr:col>15</xdr:col>
      <xdr:colOff>352591</xdr:colOff>
      <xdr:row>35</xdr:row>
      <xdr:rowOff>74606</xdr:rowOff>
    </xdr:to>
    <xdr:pic>
      <xdr:nvPicPr>
        <xdr:cNvPr id="4" name="Picture 3"/>
        <xdr:cNvPicPr>
          <a:picLocks noChangeAspect="1"/>
        </xdr:cNvPicPr>
      </xdr:nvPicPr>
      <xdr:blipFill>
        <a:blip xmlns:r="http://schemas.openxmlformats.org/officeDocument/2006/relationships" r:embed="rId2"/>
        <a:stretch>
          <a:fillRect/>
        </a:stretch>
      </xdr:blipFill>
      <xdr:spPr>
        <a:xfrm>
          <a:off x="9975273" y="5740978"/>
          <a:ext cx="5600000" cy="1209524"/>
        </a:xfrm>
        <a:prstGeom prst="rect">
          <a:avLst/>
        </a:prstGeom>
      </xdr:spPr>
    </xdr:pic>
    <xdr:clientData/>
  </xdr:twoCellAnchor>
</xdr:wsDr>
</file>

<file path=xl/tables/table1.xml><?xml version="1.0" encoding="utf-8"?>
<table xmlns="http://schemas.openxmlformats.org/spreadsheetml/2006/main" id="1" name="Table1" displayName="Table1" ref="A3:C57" totalsRowShown="0" headerRowDxfId="13" dataDxfId="11" headerRowBorderDxfId="12" tableBorderDxfId="10">
  <tableColumns count="3">
    <tableColumn id="1" name="Sheet" dataDxfId="9"/>
    <tableColumn id="2" name="Item" dataDxfId="8"/>
    <tableColumn id="3" name="What to write" dataDxfId="7"/>
  </tableColumns>
  <tableStyleInfo name="Table Style 1" showFirstColumn="0" showLastColumn="0" showRowStripes="1" showColumnStripes="0"/>
</table>
</file>

<file path=xl/tables/table2.xml><?xml version="1.0" encoding="utf-8"?>
<table xmlns="http://schemas.openxmlformats.org/spreadsheetml/2006/main" id="2" name="Table13" displayName="Table13" ref="A3:C40" totalsRowShown="0" headerRowDxfId="6" dataDxfId="4" headerRowBorderDxfId="5" tableBorderDxfId="3">
  <tableColumns count="3">
    <tableColumn id="1" name="Sheet" dataDxfId="2"/>
    <tableColumn id="2" name="Question / Item" dataDxfId="1"/>
    <tableColumn id="3" name="What is required"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Q30"/>
  <sheetViews>
    <sheetView showGridLines="0" zoomScaleNormal="100" workbookViewId="0">
      <selection activeCell="M24" sqref="M24"/>
    </sheetView>
  </sheetViews>
  <sheetFormatPr defaultColWidth="9.1796875" defaultRowHeight="13" x14ac:dyDescent="0.3"/>
  <cols>
    <col min="1" max="1" width="3.7265625" style="34" customWidth="1"/>
    <col min="2" max="2" width="12.1796875" style="34" customWidth="1"/>
    <col min="3" max="5" width="10.7265625" style="34" customWidth="1"/>
    <col min="6" max="6" width="15.7265625" style="34" customWidth="1"/>
    <col min="7" max="7" width="12.26953125" style="34" customWidth="1"/>
    <col min="8" max="10" width="10.7265625" style="34" customWidth="1"/>
    <col min="11" max="11" width="15.7265625" style="34" customWidth="1"/>
    <col min="12" max="16384" width="9.1796875" style="34"/>
  </cols>
  <sheetData>
    <row r="1" spans="2:43" ht="21" customHeight="1" x14ac:dyDescent="0.3">
      <c r="B1" s="949" t="s">
        <v>412</v>
      </c>
      <c r="C1" s="949"/>
      <c r="D1" s="949"/>
      <c r="E1" s="949"/>
      <c r="F1" s="949"/>
      <c r="G1" s="949"/>
      <c r="H1" s="949"/>
      <c r="I1" s="949"/>
      <c r="J1" s="949"/>
      <c r="K1" s="949"/>
    </row>
    <row r="2" spans="2:43" ht="21" customHeight="1" thickBot="1" x14ac:dyDescent="0.35">
      <c r="B2" s="949"/>
      <c r="C2" s="949"/>
      <c r="D2" s="949"/>
      <c r="E2" s="949"/>
      <c r="F2" s="949"/>
      <c r="G2" s="949"/>
      <c r="H2" s="949"/>
      <c r="I2" s="949"/>
      <c r="J2" s="949"/>
      <c r="K2" s="949"/>
    </row>
    <row r="3" spans="2:43" ht="12.75" customHeight="1" x14ac:dyDescent="0.3">
      <c r="B3" s="950" t="s">
        <v>413</v>
      </c>
      <c r="C3" s="951"/>
      <c r="D3" s="955"/>
      <c r="E3" s="955"/>
      <c r="F3" s="956"/>
      <c r="G3" s="950" t="s">
        <v>361</v>
      </c>
      <c r="H3" s="951"/>
      <c r="I3" s="886"/>
      <c r="J3" s="886"/>
      <c r="K3" s="887"/>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row>
    <row r="4" spans="2:43" ht="12.75" customHeight="1" x14ac:dyDescent="0.3">
      <c r="B4" s="942" t="s">
        <v>652</v>
      </c>
      <c r="C4" s="943"/>
      <c r="D4" s="945"/>
      <c r="E4" s="945"/>
      <c r="F4" s="946"/>
      <c r="G4" s="942" t="s">
        <v>762</v>
      </c>
      <c r="H4" s="943"/>
      <c r="I4" s="888"/>
      <c r="J4" s="888"/>
      <c r="K4" s="889"/>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row>
    <row r="5" spans="2:43" ht="12.75" customHeight="1" x14ac:dyDescent="0.3">
      <c r="B5" s="36" t="s">
        <v>419</v>
      </c>
      <c r="C5" s="37"/>
      <c r="D5" s="888"/>
      <c r="E5" s="888"/>
      <c r="F5" s="889"/>
      <c r="G5" s="942" t="s">
        <v>602</v>
      </c>
      <c r="H5" s="943"/>
      <c r="I5" s="888"/>
      <c r="J5" s="888"/>
      <c r="K5" s="889"/>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row>
    <row r="6" spans="2:43" ht="12.75" customHeight="1" thickBot="1" x14ac:dyDescent="0.35">
      <c r="B6" s="38"/>
      <c r="C6" s="39"/>
      <c r="D6" s="947"/>
      <c r="E6" s="947"/>
      <c r="F6" s="948"/>
      <c r="G6" s="952"/>
      <c r="H6" s="953"/>
      <c r="I6" s="884"/>
      <c r="J6" s="884"/>
      <c r="K6" s="88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row>
    <row r="7" spans="2:43" ht="13.5" thickBot="1" x14ac:dyDescent="0.35">
      <c r="B7" s="964" t="s">
        <v>414</v>
      </c>
      <c r="C7" s="965"/>
      <c r="D7" s="965"/>
      <c r="E7" s="965"/>
      <c r="F7" s="965"/>
      <c r="G7" s="965"/>
      <c r="H7" s="965"/>
      <c r="I7" s="965"/>
      <c r="J7" s="965"/>
      <c r="K7" s="966"/>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row>
    <row r="8" spans="2:43" ht="12.75" customHeight="1" x14ac:dyDescent="0.3">
      <c r="B8" s="958" t="s">
        <v>763</v>
      </c>
      <c r="C8" s="579"/>
      <c r="D8" s="957" t="s">
        <v>29</v>
      </c>
      <c r="E8" s="957"/>
      <c r="F8" s="893"/>
      <c r="G8" s="938" t="s">
        <v>32</v>
      </c>
      <c r="H8" s="716"/>
      <c r="I8" s="893" t="s">
        <v>425</v>
      </c>
      <c r="J8" s="894"/>
      <c r="K8" s="89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row>
    <row r="9" spans="2:43" ht="12.75" customHeight="1" x14ac:dyDescent="0.3">
      <c r="B9" s="959"/>
      <c r="C9" s="579"/>
      <c r="D9" s="944" t="s">
        <v>30</v>
      </c>
      <c r="E9" s="944"/>
      <c r="F9" s="890"/>
      <c r="G9" s="939"/>
      <c r="H9" s="579"/>
      <c r="I9" s="890" t="s">
        <v>424</v>
      </c>
      <c r="J9" s="891"/>
      <c r="K9" s="892"/>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row>
    <row r="10" spans="2:43" ht="12.75" customHeight="1" x14ac:dyDescent="0.3">
      <c r="B10" s="959"/>
      <c r="C10" s="579"/>
      <c r="D10" s="944" t="s">
        <v>31</v>
      </c>
      <c r="E10" s="944"/>
      <c r="F10" s="890"/>
      <c r="G10" s="939"/>
      <c r="H10" s="579"/>
      <c r="I10" s="890" t="s">
        <v>33</v>
      </c>
      <c r="J10" s="891"/>
      <c r="K10" s="892"/>
    </row>
    <row r="11" spans="2:43" ht="12.75" customHeight="1" x14ac:dyDescent="0.3">
      <c r="B11" s="959"/>
      <c r="C11" s="579"/>
      <c r="D11" s="890" t="s">
        <v>170</v>
      </c>
      <c r="E11" s="891"/>
      <c r="F11" s="891"/>
      <c r="G11" s="939"/>
      <c r="H11" s="579"/>
      <c r="I11" s="890" t="s">
        <v>16</v>
      </c>
      <c r="J11" s="891"/>
      <c r="K11" s="892"/>
    </row>
    <row r="12" spans="2:43" ht="12.75" customHeight="1" thickBot="1" x14ac:dyDescent="0.35">
      <c r="B12" s="960"/>
      <c r="C12" s="579"/>
      <c r="D12" s="927" t="s">
        <v>320</v>
      </c>
      <c r="E12" s="928"/>
      <c r="F12" s="928"/>
      <c r="G12" s="940"/>
      <c r="H12" s="717"/>
      <c r="I12" s="927" t="s">
        <v>2</v>
      </c>
      <c r="J12" s="928"/>
      <c r="K12" s="937"/>
    </row>
    <row r="13" spans="2:43" ht="13.5" thickBot="1" x14ac:dyDescent="0.35">
      <c r="B13" s="961" t="s">
        <v>27</v>
      </c>
      <c r="C13" s="962"/>
      <c r="D13" s="962"/>
      <c r="E13" s="962"/>
      <c r="F13" s="963"/>
      <c r="G13" s="934" t="s">
        <v>426</v>
      </c>
      <c r="H13" s="935"/>
      <c r="I13" s="935"/>
      <c r="J13" s="935"/>
      <c r="K13" s="936"/>
    </row>
    <row r="14" spans="2:43" ht="12.75" customHeight="1" thickBot="1" x14ac:dyDescent="0.35">
      <c r="B14" s="934" t="s">
        <v>11</v>
      </c>
      <c r="C14" s="941"/>
      <c r="D14" s="954" t="s">
        <v>12</v>
      </c>
      <c r="E14" s="941"/>
      <c r="F14" s="603" t="s">
        <v>20</v>
      </c>
      <c r="G14" s="934" t="s">
        <v>1</v>
      </c>
      <c r="H14" s="941"/>
      <c r="I14" s="954" t="s">
        <v>12</v>
      </c>
      <c r="J14" s="936"/>
      <c r="K14" s="604" t="s">
        <v>20</v>
      </c>
    </row>
    <row r="15" spans="2:43" ht="12.75" customHeight="1" x14ac:dyDescent="0.3">
      <c r="B15" s="931"/>
      <c r="C15" s="932"/>
      <c r="D15" s="933"/>
      <c r="E15" s="932"/>
      <c r="F15" s="580"/>
      <c r="G15" s="929"/>
      <c r="H15" s="930"/>
      <c r="I15" s="926"/>
      <c r="J15" s="926"/>
      <c r="K15" s="581"/>
    </row>
    <row r="16" spans="2:43" ht="12.75" customHeight="1" x14ac:dyDescent="0.3">
      <c r="B16" s="903"/>
      <c r="C16" s="904"/>
      <c r="D16" s="933"/>
      <c r="E16" s="932"/>
      <c r="F16" s="529"/>
      <c r="G16" s="899"/>
      <c r="H16" s="900"/>
      <c r="I16" s="896"/>
      <c r="J16" s="896"/>
      <c r="K16" s="581"/>
    </row>
    <row r="17" spans="2:11" ht="12.75" customHeight="1" x14ac:dyDescent="0.3">
      <c r="B17" s="903"/>
      <c r="C17" s="904"/>
      <c r="D17" s="901"/>
      <c r="E17" s="902"/>
      <c r="F17" s="529"/>
      <c r="G17" s="899"/>
      <c r="H17" s="900"/>
      <c r="I17" s="896"/>
      <c r="J17" s="896"/>
      <c r="K17" s="581"/>
    </row>
    <row r="18" spans="2:11" ht="12.75" customHeight="1" x14ac:dyDescent="0.3">
      <c r="B18" s="903"/>
      <c r="C18" s="904"/>
      <c r="D18" s="901"/>
      <c r="E18" s="902"/>
      <c r="F18" s="529"/>
      <c r="G18" s="899"/>
      <c r="H18" s="900"/>
      <c r="I18" s="903"/>
      <c r="J18" s="905"/>
      <c r="K18" s="581"/>
    </row>
    <row r="19" spans="2:11" ht="12.75" customHeight="1" x14ac:dyDescent="0.3">
      <c r="B19" s="903"/>
      <c r="C19" s="904"/>
      <c r="D19" s="901"/>
      <c r="E19" s="902"/>
      <c r="F19" s="529"/>
      <c r="G19" s="899"/>
      <c r="H19" s="900"/>
      <c r="I19" s="903"/>
      <c r="J19" s="905"/>
      <c r="K19" s="581"/>
    </row>
    <row r="20" spans="2:11" ht="12.75" customHeight="1" x14ac:dyDescent="0.3">
      <c r="B20" s="903"/>
      <c r="C20" s="904"/>
      <c r="D20" s="901"/>
      <c r="E20" s="902"/>
      <c r="F20" s="529"/>
      <c r="G20" s="899"/>
      <c r="H20" s="900"/>
      <c r="I20" s="896"/>
      <c r="J20" s="896"/>
      <c r="K20" s="581"/>
    </row>
    <row r="21" spans="2:11" ht="12.75" customHeight="1" x14ac:dyDescent="0.3">
      <c r="B21" s="903"/>
      <c r="C21" s="904"/>
      <c r="D21" s="901"/>
      <c r="E21" s="902"/>
      <c r="F21" s="529"/>
      <c r="G21" s="899"/>
      <c r="H21" s="900"/>
      <c r="I21" s="896"/>
      <c r="J21" s="896"/>
      <c r="K21" s="581"/>
    </row>
    <row r="22" spans="2:11" ht="13.5" customHeight="1" thickBot="1" x14ac:dyDescent="0.35">
      <c r="B22" s="912"/>
      <c r="C22" s="913"/>
      <c r="D22" s="897"/>
      <c r="E22" s="898"/>
      <c r="F22" s="537"/>
      <c r="G22" s="920"/>
      <c r="H22" s="921"/>
      <c r="I22" s="925"/>
      <c r="J22" s="925"/>
      <c r="K22" s="582"/>
    </row>
    <row r="23" spans="2:11" ht="13.5" thickBot="1" x14ac:dyDescent="0.35">
      <c r="B23" s="914" t="s">
        <v>420</v>
      </c>
      <c r="C23" s="915"/>
      <c r="D23" s="915"/>
      <c r="E23" s="915"/>
      <c r="F23" s="915"/>
      <c r="G23" s="915"/>
      <c r="H23" s="915"/>
      <c r="I23" s="915"/>
      <c r="J23" s="915"/>
      <c r="K23" s="916"/>
    </row>
    <row r="24" spans="2:11" ht="56.25" customHeight="1" thickBot="1" x14ac:dyDescent="0.35">
      <c r="B24" s="917"/>
      <c r="C24" s="918"/>
      <c r="D24" s="918"/>
      <c r="E24" s="918"/>
      <c r="F24" s="918"/>
      <c r="G24" s="918"/>
      <c r="H24" s="918"/>
      <c r="I24" s="918"/>
      <c r="J24" s="918"/>
      <c r="K24" s="919"/>
    </row>
    <row r="25" spans="2:11" x14ac:dyDescent="0.3">
      <c r="B25" s="914" t="s">
        <v>173</v>
      </c>
      <c r="C25" s="915"/>
      <c r="D25" s="915"/>
      <c r="E25" s="915"/>
      <c r="F25" s="915"/>
      <c r="G25" s="915"/>
      <c r="H25" s="915"/>
      <c r="I25" s="915"/>
      <c r="J25" s="915"/>
      <c r="K25" s="916"/>
    </row>
    <row r="26" spans="2:11" ht="50.15" customHeight="1" thickBot="1" x14ac:dyDescent="0.35">
      <c r="B26" s="922"/>
      <c r="C26" s="923"/>
      <c r="D26" s="923"/>
      <c r="E26" s="923"/>
      <c r="F26" s="923"/>
      <c r="G26" s="923"/>
      <c r="H26" s="923"/>
      <c r="I26" s="923"/>
      <c r="J26" s="923"/>
      <c r="K26" s="924"/>
    </row>
    <row r="27" spans="2:11" x14ac:dyDescent="0.3">
      <c r="B27" s="914" t="s">
        <v>172</v>
      </c>
      <c r="C27" s="915"/>
      <c r="D27" s="915"/>
      <c r="E27" s="915"/>
      <c r="F27" s="915"/>
      <c r="G27" s="915"/>
      <c r="H27" s="915"/>
      <c r="I27" s="915"/>
      <c r="J27" s="915"/>
      <c r="K27" s="916"/>
    </row>
    <row r="28" spans="2:11" ht="50.15" customHeight="1" thickBot="1" x14ac:dyDescent="0.35">
      <c r="B28" s="909"/>
      <c r="C28" s="910"/>
      <c r="D28" s="910"/>
      <c r="E28" s="910"/>
      <c r="F28" s="910"/>
      <c r="G28" s="910"/>
      <c r="H28" s="910"/>
      <c r="I28" s="910"/>
      <c r="J28" s="910"/>
      <c r="K28" s="911"/>
    </row>
    <row r="29" spans="2:11" x14ac:dyDescent="0.3">
      <c r="B29" s="914" t="s">
        <v>171</v>
      </c>
      <c r="C29" s="915"/>
      <c r="D29" s="915"/>
      <c r="E29" s="915"/>
      <c r="F29" s="915"/>
      <c r="G29" s="915"/>
      <c r="H29" s="915"/>
      <c r="I29" s="915"/>
      <c r="J29" s="915"/>
      <c r="K29" s="916"/>
    </row>
    <row r="30" spans="2:11" ht="50.15" customHeight="1" thickBot="1" x14ac:dyDescent="0.35">
      <c r="B30" s="906"/>
      <c r="C30" s="907"/>
      <c r="D30" s="907"/>
      <c r="E30" s="907"/>
      <c r="F30" s="907"/>
      <c r="G30" s="907"/>
      <c r="H30" s="907"/>
      <c r="I30" s="907"/>
      <c r="J30" s="907"/>
      <c r="K30" s="908"/>
    </row>
  </sheetData>
  <mergeCells count="74">
    <mergeCell ref="B1:K2"/>
    <mergeCell ref="B3:C3"/>
    <mergeCell ref="G6:H6"/>
    <mergeCell ref="B14:C14"/>
    <mergeCell ref="D14:E14"/>
    <mergeCell ref="D3:F3"/>
    <mergeCell ref="D11:F11"/>
    <mergeCell ref="D8:F8"/>
    <mergeCell ref="B8:B12"/>
    <mergeCell ref="B13:F13"/>
    <mergeCell ref="D10:F10"/>
    <mergeCell ref="G3:H3"/>
    <mergeCell ref="G4:H4"/>
    <mergeCell ref="I9:K9"/>
    <mergeCell ref="I14:J14"/>
    <mergeCell ref="B7:K7"/>
    <mergeCell ref="B4:C4"/>
    <mergeCell ref="D16:E16"/>
    <mergeCell ref="D9:F9"/>
    <mergeCell ref="G18:H18"/>
    <mergeCell ref="G17:H17"/>
    <mergeCell ref="G5:H5"/>
    <mergeCell ref="D4:F4"/>
    <mergeCell ref="B18:C18"/>
    <mergeCell ref="D6:F6"/>
    <mergeCell ref="D5:F5"/>
    <mergeCell ref="I15:J15"/>
    <mergeCell ref="I16:J16"/>
    <mergeCell ref="D12:F12"/>
    <mergeCell ref="G15:H15"/>
    <mergeCell ref="B16:C16"/>
    <mergeCell ref="B15:C15"/>
    <mergeCell ref="D15:E15"/>
    <mergeCell ref="G13:K13"/>
    <mergeCell ref="I12:K12"/>
    <mergeCell ref="G8:G12"/>
    <mergeCell ref="G16:H16"/>
    <mergeCell ref="G14:H14"/>
    <mergeCell ref="B30:K30"/>
    <mergeCell ref="D21:E21"/>
    <mergeCell ref="I21:J21"/>
    <mergeCell ref="B28:K28"/>
    <mergeCell ref="B22:C22"/>
    <mergeCell ref="B29:K29"/>
    <mergeCell ref="B27:K27"/>
    <mergeCell ref="B25:K25"/>
    <mergeCell ref="B24:K24"/>
    <mergeCell ref="G22:H22"/>
    <mergeCell ref="B23:K23"/>
    <mergeCell ref="B26:K26"/>
    <mergeCell ref="I22:J22"/>
    <mergeCell ref="I20:J20"/>
    <mergeCell ref="D22:E22"/>
    <mergeCell ref="G19:H19"/>
    <mergeCell ref="D20:E20"/>
    <mergeCell ref="B17:C17"/>
    <mergeCell ref="I17:J17"/>
    <mergeCell ref="B20:C20"/>
    <mergeCell ref="D17:E17"/>
    <mergeCell ref="G20:H20"/>
    <mergeCell ref="G21:H21"/>
    <mergeCell ref="D18:E18"/>
    <mergeCell ref="B21:C21"/>
    <mergeCell ref="D19:E19"/>
    <mergeCell ref="I18:J18"/>
    <mergeCell ref="I19:J19"/>
    <mergeCell ref="B19:C19"/>
    <mergeCell ref="I6:K6"/>
    <mergeCell ref="I3:K3"/>
    <mergeCell ref="I4:K4"/>
    <mergeCell ref="I5:K5"/>
    <mergeCell ref="I11:K11"/>
    <mergeCell ref="I10:K10"/>
    <mergeCell ref="I8:K8"/>
  </mergeCells>
  <phoneticPr fontId="0" type="noConversion"/>
  <printOptions horizontalCentered="1"/>
  <pageMargins left="0.118110236220472" right="0.118110236220472" top="0.118110236220472" bottom="0.511811023622047" header="0" footer="0.23622047244094499"/>
  <pageSetup paperSize="9" scale="85" fitToHeight="0" orientation="portrait" r:id="rId1"/>
  <headerFooter>
    <oddFooter>&amp;L&amp;"Calibri,Regular"DCN 2724&amp;R&amp;"Calibri,Regular"Effective date: May 2018</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7"/>
  <sheetViews>
    <sheetView zoomScaleNormal="100" workbookViewId="0">
      <selection activeCell="C24" sqref="C24"/>
    </sheetView>
  </sheetViews>
  <sheetFormatPr defaultColWidth="9.1796875" defaultRowHeight="13" x14ac:dyDescent="0.3"/>
  <cols>
    <col min="1" max="1" width="19.7265625" style="41" customWidth="1"/>
    <col min="2" max="2" width="30.81640625" style="41" customWidth="1"/>
    <col min="3" max="3" width="112.453125" style="41" customWidth="1"/>
    <col min="4" max="24" width="9.1796875" style="8"/>
    <col min="25" max="16384" width="9.1796875" style="41"/>
  </cols>
  <sheetData>
    <row r="1" spans="1:3" ht="21" customHeight="1" x14ac:dyDescent="0.3">
      <c r="A1" s="1161" t="s">
        <v>754</v>
      </c>
      <c r="B1" s="1162"/>
      <c r="C1" s="1163"/>
    </row>
    <row r="2" spans="1:3" ht="21" customHeight="1" thickBot="1" x14ac:dyDescent="0.35">
      <c r="A2" s="1164"/>
      <c r="B2" s="1165"/>
      <c r="C2" s="1166"/>
    </row>
    <row r="3" spans="1:3" ht="13.5" thickBot="1" x14ac:dyDescent="0.35">
      <c r="A3" s="643" t="s">
        <v>427</v>
      </c>
      <c r="B3" s="644" t="s">
        <v>366</v>
      </c>
      <c r="C3" s="643" t="s">
        <v>428</v>
      </c>
    </row>
    <row r="4" spans="1:3" x14ac:dyDescent="0.3">
      <c r="A4" s="675" t="s">
        <v>224</v>
      </c>
      <c r="B4" s="676" t="s">
        <v>490</v>
      </c>
      <c r="C4" s="677" t="s">
        <v>491</v>
      </c>
    </row>
    <row r="5" spans="1:3" x14ac:dyDescent="0.3">
      <c r="A5" s="107"/>
      <c r="B5" s="108" t="s">
        <v>492</v>
      </c>
      <c r="C5" s="109" t="s">
        <v>493</v>
      </c>
    </row>
    <row r="6" spans="1:3" x14ac:dyDescent="0.3">
      <c r="A6" s="675"/>
      <c r="B6" s="676"/>
      <c r="C6" s="677"/>
    </row>
    <row r="7" spans="1:3" ht="13.5" thickBot="1" x14ac:dyDescent="0.35">
      <c r="A7" s="122"/>
      <c r="B7" s="723"/>
      <c r="C7" s="114"/>
    </row>
    <row r="8" spans="1:3" ht="13.5" thickBot="1" x14ac:dyDescent="0.35">
      <c r="A8" s="724"/>
      <c r="B8" s="725"/>
      <c r="C8" s="726"/>
    </row>
    <row r="9" spans="1:3" x14ac:dyDescent="0.3">
      <c r="A9" s="678" t="s">
        <v>412</v>
      </c>
      <c r="B9" s="679" t="s">
        <v>429</v>
      </c>
      <c r="C9" s="680" t="s">
        <v>430</v>
      </c>
    </row>
    <row r="10" spans="1:3" x14ac:dyDescent="0.3">
      <c r="A10" s="110"/>
      <c r="B10" s="111" t="s">
        <v>431</v>
      </c>
      <c r="C10" s="109" t="s">
        <v>742</v>
      </c>
    </row>
    <row r="11" spans="1:3" x14ac:dyDescent="0.3">
      <c r="A11" s="681"/>
      <c r="B11" s="682" t="s">
        <v>27</v>
      </c>
      <c r="C11" s="677" t="s">
        <v>432</v>
      </c>
    </row>
    <row r="12" spans="1:3" x14ac:dyDescent="0.3">
      <c r="A12" s="110"/>
      <c r="B12" s="111" t="s">
        <v>426</v>
      </c>
      <c r="C12" s="109" t="s">
        <v>675</v>
      </c>
    </row>
    <row r="13" spans="1:3" x14ac:dyDescent="0.3">
      <c r="A13" s="681"/>
      <c r="B13" s="682" t="s">
        <v>433</v>
      </c>
      <c r="C13" s="677" t="s">
        <v>434</v>
      </c>
    </row>
    <row r="14" spans="1:3" x14ac:dyDescent="0.3">
      <c r="A14" s="110"/>
      <c r="B14" s="111" t="s">
        <v>435</v>
      </c>
      <c r="C14" s="109" t="s">
        <v>436</v>
      </c>
    </row>
    <row r="15" spans="1:3" x14ac:dyDescent="0.3">
      <c r="A15" s="681"/>
      <c r="B15" s="682" t="s">
        <v>437</v>
      </c>
      <c r="C15" s="677" t="s">
        <v>479</v>
      </c>
    </row>
    <row r="16" spans="1:3" ht="13.5" thickBot="1" x14ac:dyDescent="0.35">
      <c r="A16" s="112"/>
      <c r="B16" s="113" t="s">
        <v>438</v>
      </c>
      <c r="C16" s="114" t="s">
        <v>478</v>
      </c>
    </row>
    <row r="17" spans="1:3" ht="13.5" thickBot="1" x14ac:dyDescent="0.35">
      <c r="A17" s="645"/>
      <c r="B17" s="647"/>
      <c r="C17" s="648"/>
    </row>
    <row r="18" spans="1:3" x14ac:dyDescent="0.3">
      <c r="A18" s="115" t="s">
        <v>439</v>
      </c>
      <c r="B18" s="116" t="s">
        <v>488</v>
      </c>
      <c r="C18" s="117" t="s">
        <v>489</v>
      </c>
    </row>
    <row r="19" spans="1:3" x14ac:dyDescent="0.3">
      <c r="A19" s="675"/>
      <c r="B19" s="683" t="s">
        <v>440</v>
      </c>
      <c r="C19" s="684" t="s">
        <v>441</v>
      </c>
    </row>
    <row r="20" spans="1:3" x14ac:dyDescent="0.3">
      <c r="A20" s="118"/>
      <c r="B20" s="111" t="s">
        <v>442</v>
      </c>
      <c r="C20" s="109" t="s">
        <v>480</v>
      </c>
    </row>
    <row r="21" spans="1:3" x14ac:dyDescent="0.3">
      <c r="A21" s="685"/>
      <c r="B21" s="682" t="s">
        <v>443</v>
      </c>
      <c r="C21" s="677" t="s">
        <v>676</v>
      </c>
    </row>
    <row r="22" spans="1:3" x14ac:dyDescent="0.3">
      <c r="A22" s="118"/>
      <c r="B22" s="111" t="s">
        <v>10</v>
      </c>
      <c r="C22" s="109" t="s">
        <v>444</v>
      </c>
    </row>
    <row r="23" spans="1:3" x14ac:dyDescent="0.3">
      <c r="A23" s="685"/>
      <c r="B23" s="682" t="s">
        <v>204</v>
      </c>
      <c r="C23" s="677" t="s">
        <v>481</v>
      </c>
    </row>
    <row r="24" spans="1:3" x14ac:dyDescent="0.3">
      <c r="A24" s="118"/>
      <c r="B24" s="111" t="s">
        <v>445</v>
      </c>
      <c r="C24" s="109" t="s">
        <v>446</v>
      </c>
    </row>
    <row r="25" spans="1:3" ht="13.5" thickBot="1" x14ac:dyDescent="0.35">
      <c r="A25" s="686"/>
      <c r="B25" s="687" t="s">
        <v>447</v>
      </c>
      <c r="C25" s="688" t="s">
        <v>448</v>
      </c>
    </row>
    <row r="26" spans="1:3" ht="13.5" thickBot="1" x14ac:dyDescent="0.35">
      <c r="A26" s="646"/>
      <c r="B26" s="647"/>
      <c r="C26" s="648"/>
    </row>
    <row r="27" spans="1:3" ht="26" x14ac:dyDescent="0.3">
      <c r="A27" s="722" t="s">
        <v>494</v>
      </c>
      <c r="B27" s="683" t="s">
        <v>82</v>
      </c>
      <c r="C27" s="684" t="s">
        <v>482</v>
      </c>
    </row>
    <row r="28" spans="1:3" ht="26" x14ac:dyDescent="0.3">
      <c r="A28" s="118"/>
      <c r="B28" s="111" t="s">
        <v>84</v>
      </c>
      <c r="C28" s="109" t="s">
        <v>483</v>
      </c>
    </row>
    <row r="29" spans="1:3" ht="13.5" thickBot="1" x14ac:dyDescent="0.35">
      <c r="A29" s="685"/>
      <c r="B29" s="682" t="s">
        <v>318</v>
      </c>
      <c r="C29" s="677" t="s">
        <v>449</v>
      </c>
    </row>
    <row r="30" spans="1:3" ht="13.5" thickBot="1" x14ac:dyDescent="0.35">
      <c r="A30" s="646"/>
      <c r="B30" s="647"/>
      <c r="C30" s="648"/>
    </row>
    <row r="31" spans="1:3" x14ac:dyDescent="0.3">
      <c r="A31" s="689" t="s">
        <v>450</v>
      </c>
      <c r="B31" s="683" t="s">
        <v>445</v>
      </c>
      <c r="C31" s="684" t="s">
        <v>451</v>
      </c>
    </row>
    <row r="32" spans="1:3" x14ac:dyDescent="0.3">
      <c r="A32" s="118"/>
      <c r="B32" s="111" t="s">
        <v>318</v>
      </c>
      <c r="C32" s="109" t="s">
        <v>449</v>
      </c>
    </row>
    <row r="33" spans="1:3" x14ac:dyDescent="0.3">
      <c r="A33" s="690"/>
      <c r="B33" s="687" t="s">
        <v>484</v>
      </c>
      <c r="C33" s="688" t="s">
        <v>453</v>
      </c>
    </row>
    <row r="34" spans="1:3" ht="13.5" thickBot="1" x14ac:dyDescent="0.35">
      <c r="A34" s="119"/>
      <c r="B34" s="113" t="s">
        <v>452</v>
      </c>
      <c r="C34" s="114" t="s">
        <v>487</v>
      </c>
    </row>
    <row r="35" spans="1:3" ht="13.5" thickBot="1" x14ac:dyDescent="0.35">
      <c r="A35" s="646"/>
      <c r="B35" s="647"/>
      <c r="C35" s="648"/>
    </row>
    <row r="36" spans="1:3" x14ac:dyDescent="0.3">
      <c r="A36" s="115" t="s">
        <v>637</v>
      </c>
      <c r="B36" s="116" t="s">
        <v>349</v>
      </c>
      <c r="C36" s="117" t="s">
        <v>455</v>
      </c>
    </row>
    <row r="37" spans="1:3" x14ac:dyDescent="0.3">
      <c r="A37" s="685"/>
      <c r="B37" s="682" t="s">
        <v>318</v>
      </c>
      <c r="C37" s="677" t="s">
        <v>449</v>
      </c>
    </row>
    <row r="38" spans="1:3" ht="13.5" thickBot="1" x14ac:dyDescent="0.35">
      <c r="A38" s="119"/>
      <c r="B38" s="113" t="s">
        <v>454</v>
      </c>
      <c r="C38" s="114" t="s">
        <v>485</v>
      </c>
    </row>
    <row r="39" spans="1:3" ht="13.5" thickBot="1" x14ac:dyDescent="0.35">
      <c r="A39" s="646"/>
      <c r="B39" s="647"/>
      <c r="C39" s="648"/>
    </row>
    <row r="40" spans="1:3" x14ac:dyDescent="0.3">
      <c r="A40" s="121" t="s">
        <v>423</v>
      </c>
      <c r="B40" s="116" t="s">
        <v>349</v>
      </c>
      <c r="C40" s="117" t="s">
        <v>455</v>
      </c>
    </row>
    <row r="41" spans="1:3" x14ac:dyDescent="0.3">
      <c r="A41" s="675"/>
      <c r="B41" s="682" t="s">
        <v>318</v>
      </c>
      <c r="C41" s="677" t="s">
        <v>449</v>
      </c>
    </row>
    <row r="42" spans="1:3" x14ac:dyDescent="0.3">
      <c r="A42" s="107"/>
      <c r="B42" s="111" t="s">
        <v>319</v>
      </c>
      <c r="C42" s="109" t="s">
        <v>456</v>
      </c>
    </row>
    <row r="43" spans="1:3" x14ac:dyDescent="0.3">
      <c r="A43" s="675"/>
      <c r="B43" s="682" t="s">
        <v>204</v>
      </c>
      <c r="C43" s="677" t="s">
        <v>486</v>
      </c>
    </row>
    <row r="44" spans="1:3" ht="13.5" thickBot="1" x14ac:dyDescent="0.35">
      <c r="A44" s="122"/>
      <c r="B44" s="113" t="s">
        <v>677</v>
      </c>
      <c r="C44" s="114" t="s">
        <v>457</v>
      </c>
    </row>
    <row r="45" spans="1:3" ht="13.5" thickBot="1" x14ac:dyDescent="0.35">
      <c r="A45" s="645"/>
      <c r="B45" s="647"/>
      <c r="C45" s="648"/>
    </row>
    <row r="46" spans="1:3" ht="26.5" thickBot="1" x14ac:dyDescent="0.35">
      <c r="A46" s="123" t="s">
        <v>458</v>
      </c>
      <c r="B46" s="124" t="s">
        <v>363</v>
      </c>
      <c r="C46" s="125" t="s">
        <v>678</v>
      </c>
    </row>
    <row r="47" spans="1:3" ht="13.5" thickBot="1" x14ac:dyDescent="0.35">
      <c r="A47" s="645"/>
      <c r="B47" s="647"/>
      <c r="C47" s="648"/>
    </row>
    <row r="48" spans="1:3" x14ac:dyDescent="0.3">
      <c r="A48" s="121" t="s">
        <v>459</v>
      </c>
      <c r="B48" s="126" t="s">
        <v>460</v>
      </c>
      <c r="C48" s="117" t="s">
        <v>469</v>
      </c>
    </row>
    <row r="49" spans="1:3" ht="26" x14ac:dyDescent="0.3">
      <c r="A49" s="691" t="s">
        <v>461</v>
      </c>
      <c r="B49" s="676" t="s">
        <v>468</v>
      </c>
      <c r="C49" s="677" t="s">
        <v>470</v>
      </c>
    </row>
    <row r="50" spans="1:3" x14ac:dyDescent="0.3">
      <c r="A50" s="127"/>
      <c r="B50" s="108" t="s">
        <v>467</v>
      </c>
      <c r="C50" s="109" t="s">
        <v>471</v>
      </c>
    </row>
    <row r="51" spans="1:3" ht="26" x14ac:dyDescent="0.3">
      <c r="A51" s="691" t="s">
        <v>477</v>
      </c>
      <c r="B51" s="676" t="s">
        <v>462</v>
      </c>
      <c r="C51" s="677" t="s">
        <v>472</v>
      </c>
    </row>
    <row r="52" spans="1:3" ht="26" x14ac:dyDescent="0.3">
      <c r="A52" s="128"/>
      <c r="B52" s="108" t="s">
        <v>466</v>
      </c>
      <c r="C52" s="109" t="s">
        <v>473</v>
      </c>
    </row>
    <row r="53" spans="1:3" x14ac:dyDescent="0.3">
      <c r="A53" s="690"/>
      <c r="B53" s="676" t="s">
        <v>167</v>
      </c>
      <c r="C53" s="677" t="s">
        <v>474</v>
      </c>
    </row>
    <row r="54" spans="1:3" x14ac:dyDescent="0.3">
      <c r="A54" s="120"/>
      <c r="B54" s="108" t="s">
        <v>463</v>
      </c>
      <c r="C54" s="109" t="s">
        <v>475</v>
      </c>
    </row>
    <row r="55" spans="1:3" x14ac:dyDescent="0.3">
      <c r="A55" s="690"/>
      <c r="B55" s="676" t="s">
        <v>464</v>
      </c>
      <c r="C55" s="677" t="s">
        <v>476</v>
      </c>
    </row>
    <row r="56" spans="1:3" ht="26" x14ac:dyDescent="0.3">
      <c r="A56" s="120"/>
      <c r="B56" s="108" t="s">
        <v>465</v>
      </c>
      <c r="C56" s="109" t="s">
        <v>473</v>
      </c>
    </row>
    <row r="57" spans="1:3" x14ac:dyDescent="0.3">
      <c r="A57" s="692"/>
      <c r="B57" s="687" t="s">
        <v>674</v>
      </c>
      <c r="C57" s="688" t="s">
        <v>679</v>
      </c>
    </row>
  </sheetData>
  <mergeCells count="1">
    <mergeCell ref="A1:C2"/>
  </mergeCells>
  <pageMargins left="0.70866141732283505" right="0.70866141732283505" top="0.74803149606299202" bottom="0.74803149606299202" header="0.31496062992126" footer="0.31496062992126"/>
  <pageSetup scale="56" orientation="portrait" r:id="rId1"/>
  <headerFooter>
    <oddFooter>&amp;REffective date: May 2018</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3"/>
  <sheetViews>
    <sheetView zoomScale="90" zoomScaleNormal="90" workbookViewId="0">
      <selection activeCell="N29" sqref="N29"/>
    </sheetView>
  </sheetViews>
  <sheetFormatPr defaultColWidth="9.1796875" defaultRowHeight="12.5" x14ac:dyDescent="0.25"/>
  <cols>
    <col min="1" max="1" width="37.26953125" style="6" bestFit="1" customWidth="1"/>
    <col min="2" max="2" width="29" style="235" bestFit="1" customWidth="1"/>
    <col min="3" max="3" width="112.453125" style="6" customWidth="1"/>
    <col min="4" max="24" width="9.1796875" style="3"/>
    <col min="25" max="16384" width="9.1796875" style="6"/>
  </cols>
  <sheetData>
    <row r="1" spans="1:3" ht="21" customHeight="1" x14ac:dyDescent="0.25">
      <c r="A1" s="1167" t="s">
        <v>684</v>
      </c>
      <c r="B1" s="1168"/>
      <c r="C1" s="1169"/>
    </row>
    <row r="2" spans="1:3" ht="21" customHeight="1" thickBot="1" x14ac:dyDescent="0.3">
      <c r="A2" s="1170"/>
      <c r="B2" s="1171"/>
      <c r="C2" s="1172"/>
    </row>
    <row r="3" spans="1:3" ht="13.5" thickBot="1" x14ac:dyDescent="0.3">
      <c r="A3" s="649" t="s">
        <v>427</v>
      </c>
      <c r="B3" s="650" t="s">
        <v>685</v>
      </c>
      <c r="C3" s="649" t="s">
        <v>686</v>
      </c>
    </row>
    <row r="4" spans="1:3" ht="13" x14ac:dyDescent="0.25">
      <c r="A4" s="659" t="s">
        <v>224</v>
      </c>
      <c r="B4" s="660" t="s">
        <v>361</v>
      </c>
      <c r="C4" s="661" t="s">
        <v>687</v>
      </c>
    </row>
    <row r="5" spans="1:3" ht="13" x14ac:dyDescent="0.25">
      <c r="A5" s="72"/>
      <c r="B5" s="228" t="s">
        <v>360</v>
      </c>
      <c r="C5" s="73" t="s">
        <v>688</v>
      </c>
    </row>
    <row r="6" spans="1:3" s="3" customFormat="1" ht="13" x14ac:dyDescent="0.25">
      <c r="A6" s="659"/>
      <c r="B6" s="660" t="s">
        <v>689</v>
      </c>
      <c r="C6" s="661" t="s">
        <v>789</v>
      </c>
    </row>
    <row r="7" spans="1:3" s="3" customFormat="1" ht="13" x14ac:dyDescent="0.25">
      <c r="A7" s="72"/>
      <c r="B7" s="228" t="s">
        <v>690</v>
      </c>
      <c r="C7" s="73" t="s">
        <v>691</v>
      </c>
    </row>
    <row r="8" spans="1:3" s="3" customFormat="1" ht="13.5" thickBot="1" x14ac:dyDescent="0.3">
      <c r="A8" s="659"/>
      <c r="B8" s="660" t="s">
        <v>78</v>
      </c>
      <c r="C8" s="661" t="s">
        <v>692</v>
      </c>
    </row>
    <row r="9" spans="1:3" s="3" customFormat="1" ht="26" x14ac:dyDescent="0.25">
      <c r="A9" s="74" t="s">
        <v>598</v>
      </c>
      <c r="B9" s="231">
        <v>1</v>
      </c>
      <c r="C9" s="75" t="s">
        <v>790</v>
      </c>
    </row>
    <row r="10" spans="1:3" s="3" customFormat="1" ht="13" x14ac:dyDescent="0.25">
      <c r="A10" s="662"/>
      <c r="B10" s="663">
        <v>2</v>
      </c>
      <c r="C10" s="661" t="s">
        <v>791</v>
      </c>
    </row>
    <row r="11" spans="1:3" s="3" customFormat="1" ht="65" x14ac:dyDescent="0.25">
      <c r="A11" s="76"/>
      <c r="B11" s="232">
        <v>3</v>
      </c>
      <c r="C11" s="73" t="s">
        <v>792</v>
      </c>
    </row>
    <row r="12" spans="1:3" s="3" customFormat="1" ht="26" x14ac:dyDescent="0.25">
      <c r="A12" s="662"/>
      <c r="B12" s="663">
        <v>4</v>
      </c>
      <c r="C12" s="661" t="s">
        <v>693</v>
      </c>
    </row>
    <row r="13" spans="1:3" s="3" customFormat="1" ht="39" x14ac:dyDescent="0.25">
      <c r="A13" s="76"/>
      <c r="B13" s="232">
        <v>5</v>
      </c>
      <c r="C13" s="73" t="s">
        <v>694</v>
      </c>
    </row>
    <row r="14" spans="1:3" s="3" customFormat="1" ht="39" x14ac:dyDescent="0.25">
      <c r="A14" s="662"/>
      <c r="B14" s="663">
        <v>6</v>
      </c>
      <c r="C14" s="661" t="s">
        <v>695</v>
      </c>
    </row>
    <row r="15" spans="1:3" s="3" customFormat="1" ht="26" x14ac:dyDescent="0.25">
      <c r="A15" s="76"/>
      <c r="B15" s="232" t="s">
        <v>696</v>
      </c>
      <c r="C15" s="73" t="s">
        <v>697</v>
      </c>
    </row>
    <row r="16" spans="1:3" s="3" customFormat="1" ht="26" x14ac:dyDescent="0.25">
      <c r="A16" s="659"/>
      <c r="B16" s="664">
        <v>9</v>
      </c>
      <c r="C16" s="661" t="s">
        <v>698</v>
      </c>
    </row>
    <row r="17" spans="1:3" s="3" customFormat="1" ht="26" x14ac:dyDescent="0.25">
      <c r="A17" s="72"/>
      <c r="B17" s="222">
        <v>10</v>
      </c>
      <c r="C17" s="73" t="s">
        <v>699</v>
      </c>
    </row>
    <row r="18" spans="1:3" s="3" customFormat="1" ht="65" x14ac:dyDescent="0.25">
      <c r="A18" s="659"/>
      <c r="B18" s="664">
        <v>11</v>
      </c>
      <c r="C18" s="661" t="s">
        <v>793</v>
      </c>
    </row>
    <row r="19" spans="1:3" s="3" customFormat="1" ht="39" x14ac:dyDescent="0.25">
      <c r="A19" s="72"/>
      <c r="B19" s="222">
        <v>12</v>
      </c>
      <c r="C19" s="73" t="s">
        <v>794</v>
      </c>
    </row>
    <row r="20" spans="1:3" s="3" customFormat="1" ht="26" x14ac:dyDescent="0.25">
      <c r="A20" s="659"/>
      <c r="B20" s="664">
        <v>13</v>
      </c>
      <c r="C20" s="661" t="s">
        <v>700</v>
      </c>
    </row>
    <row r="21" spans="1:3" s="3" customFormat="1" ht="26.5" thickBot="1" x14ac:dyDescent="0.3">
      <c r="A21" s="72"/>
      <c r="B21" s="222">
        <v>14</v>
      </c>
      <c r="C21" s="73" t="s">
        <v>701</v>
      </c>
    </row>
    <row r="22" spans="1:3" s="3" customFormat="1" ht="13.5" thickBot="1" x14ac:dyDescent="0.3">
      <c r="A22" s="651"/>
      <c r="B22" s="658"/>
      <c r="C22" s="654"/>
    </row>
    <row r="23" spans="1:3" s="3" customFormat="1" ht="52" x14ac:dyDescent="0.25">
      <c r="A23" s="77" t="s">
        <v>702</v>
      </c>
      <c r="B23" s="233">
        <v>15</v>
      </c>
      <c r="C23" s="78" t="s">
        <v>795</v>
      </c>
    </row>
    <row r="24" spans="1:3" s="3" customFormat="1" ht="39" x14ac:dyDescent="0.25">
      <c r="A24" s="659"/>
      <c r="B24" s="665">
        <v>16</v>
      </c>
      <c r="C24" s="666" t="s">
        <v>796</v>
      </c>
    </row>
    <row r="25" spans="1:3" s="3" customFormat="1" ht="26" x14ac:dyDescent="0.25">
      <c r="A25" s="79"/>
      <c r="B25" s="232">
        <v>17</v>
      </c>
      <c r="C25" s="73" t="s">
        <v>703</v>
      </c>
    </row>
    <row r="26" spans="1:3" s="3" customFormat="1" ht="39.5" thickBot="1" x14ac:dyDescent="0.3">
      <c r="A26" s="667"/>
      <c r="B26" s="663">
        <v>18</v>
      </c>
      <c r="C26" s="661" t="s">
        <v>797</v>
      </c>
    </row>
    <row r="27" spans="1:3" s="3" customFormat="1" ht="13.5" thickBot="1" x14ac:dyDescent="0.3">
      <c r="A27" s="652"/>
      <c r="B27" s="658"/>
      <c r="C27" s="654"/>
    </row>
    <row r="28" spans="1:3" s="3" customFormat="1" ht="39.5" thickBot="1" x14ac:dyDescent="0.3">
      <c r="A28" s="668" t="s">
        <v>704</v>
      </c>
      <c r="B28" s="665">
        <v>19</v>
      </c>
      <c r="C28" s="666" t="s">
        <v>798</v>
      </c>
    </row>
    <row r="29" spans="1:3" s="3" customFormat="1" ht="13.5" thickBot="1" x14ac:dyDescent="0.3">
      <c r="A29" s="652"/>
      <c r="B29" s="653"/>
      <c r="C29" s="654"/>
    </row>
    <row r="30" spans="1:3" s="3" customFormat="1" ht="13" x14ac:dyDescent="0.25">
      <c r="A30" s="668" t="s">
        <v>638</v>
      </c>
      <c r="B30" s="669" t="s">
        <v>705</v>
      </c>
      <c r="C30" s="666" t="s">
        <v>706</v>
      </c>
    </row>
    <row r="31" spans="1:3" s="3" customFormat="1" ht="13" x14ac:dyDescent="0.25">
      <c r="A31" s="72"/>
      <c r="B31" s="229" t="s">
        <v>361</v>
      </c>
      <c r="C31" s="78" t="s">
        <v>687</v>
      </c>
    </row>
    <row r="32" spans="1:3" s="3" customFormat="1" ht="13" x14ac:dyDescent="0.25">
      <c r="A32" s="667"/>
      <c r="B32" s="670" t="s">
        <v>707</v>
      </c>
      <c r="C32" s="661" t="s">
        <v>692</v>
      </c>
    </row>
    <row r="33" spans="1:3" s="3" customFormat="1" ht="13" x14ac:dyDescent="0.25">
      <c r="A33" s="80"/>
      <c r="B33" s="230" t="s">
        <v>708</v>
      </c>
      <c r="C33" s="81" t="s">
        <v>709</v>
      </c>
    </row>
    <row r="34" spans="1:3" s="3" customFormat="1" ht="13" x14ac:dyDescent="0.25">
      <c r="A34" s="671"/>
      <c r="B34" s="660" t="s">
        <v>13</v>
      </c>
      <c r="C34" s="661" t="s">
        <v>480</v>
      </c>
    </row>
    <row r="35" spans="1:3" s="3" customFormat="1" ht="13" x14ac:dyDescent="0.25">
      <c r="A35" s="80"/>
      <c r="B35" s="228" t="s">
        <v>710</v>
      </c>
      <c r="C35" s="73" t="s">
        <v>799</v>
      </c>
    </row>
    <row r="36" spans="1:3" s="3" customFormat="1" ht="13" x14ac:dyDescent="0.25">
      <c r="A36" s="671"/>
      <c r="B36" s="660" t="s">
        <v>10</v>
      </c>
      <c r="C36" s="661" t="s">
        <v>444</v>
      </c>
    </row>
    <row r="37" spans="1:3" s="3" customFormat="1" ht="13" x14ac:dyDescent="0.25">
      <c r="A37" s="80"/>
      <c r="B37" s="228" t="s">
        <v>711</v>
      </c>
      <c r="C37" s="73" t="s">
        <v>712</v>
      </c>
    </row>
    <row r="38" spans="1:3" s="3" customFormat="1" ht="13" x14ac:dyDescent="0.25">
      <c r="A38" s="671"/>
      <c r="B38" s="660" t="s">
        <v>445</v>
      </c>
      <c r="C38" s="661" t="s">
        <v>713</v>
      </c>
    </row>
    <row r="39" spans="1:3" s="3" customFormat="1" ht="13.5" thickBot="1" x14ac:dyDescent="0.3">
      <c r="A39" s="82"/>
      <c r="B39" s="230" t="s">
        <v>447</v>
      </c>
      <c r="C39" s="81" t="s">
        <v>714</v>
      </c>
    </row>
    <row r="40" spans="1:3" s="3" customFormat="1" ht="13.5" thickBot="1" x14ac:dyDescent="0.3">
      <c r="A40" s="652"/>
      <c r="B40" s="653"/>
      <c r="C40" s="654"/>
    </row>
    <row r="41" spans="1:3" s="3" customFormat="1" ht="13" x14ac:dyDescent="0.25">
      <c r="A41" s="672" t="s">
        <v>715</v>
      </c>
      <c r="B41" s="673" t="s">
        <v>686</v>
      </c>
      <c r="C41" s="674" t="s">
        <v>716</v>
      </c>
    </row>
    <row r="42" spans="1:3" s="3" customFormat="1" ht="38" thickBot="1" x14ac:dyDescent="0.3">
      <c r="A42" s="4"/>
      <c r="B42" s="234" t="s">
        <v>717</v>
      </c>
      <c r="C42" s="5" t="s">
        <v>718</v>
      </c>
    </row>
    <row r="43" spans="1:3" s="3" customFormat="1" ht="13" thickBot="1" x14ac:dyDescent="0.3">
      <c r="A43" s="655"/>
      <c r="B43" s="656"/>
      <c r="C43" s="657"/>
    </row>
  </sheetData>
  <mergeCells count="1">
    <mergeCell ref="A1:C2"/>
  </mergeCells>
  <printOptions horizontalCentered="1"/>
  <pageMargins left="7.8740157480315001E-2" right="7.8740157480315001E-2" top="7.8740157480315001E-2" bottom="7.8740157480315001E-2" header="0" footer="0"/>
  <pageSetup paperSize="9" scale="45" orientation="landscape" r:id="rId1"/>
  <headerFooter>
    <oddFooter>&amp;LDCN 2724&amp;REffective date: May 2018</oddFooter>
  </headerFooter>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45"/>
  <sheetViews>
    <sheetView zoomScaleNormal="100" zoomScaleSheetLayoutView="100" workbookViewId="0">
      <selection activeCell="E3" sqref="E3:G3"/>
    </sheetView>
  </sheetViews>
  <sheetFormatPr defaultColWidth="9.1796875" defaultRowHeight="13" x14ac:dyDescent="0.3"/>
  <cols>
    <col min="1" max="1" width="6.54296875" style="61" bestFit="1" customWidth="1"/>
    <col min="2" max="2" width="61.1796875" style="61" customWidth="1"/>
    <col min="3" max="3" width="50" style="62" customWidth="1"/>
    <col min="4" max="4" width="19.26953125" style="41" customWidth="1"/>
    <col min="5" max="5" width="20.54296875" style="41" customWidth="1"/>
    <col min="6" max="7" width="6.7265625" style="41" customWidth="1"/>
    <col min="8" max="9" width="9.1796875" style="8" hidden="1" customWidth="1"/>
    <col min="10" max="16" width="9.1796875" style="8" customWidth="1"/>
    <col min="17" max="17" width="13.7265625" style="8" customWidth="1"/>
    <col min="18" max="22" width="9.1796875" style="8" customWidth="1"/>
    <col min="23" max="46" width="9.1796875" style="8"/>
    <col min="47" max="16384" width="9.1796875" style="41"/>
  </cols>
  <sheetData>
    <row r="1" spans="1:46" s="8" customFormat="1" ht="21" customHeight="1" x14ac:dyDescent="0.3">
      <c r="A1" s="967" t="s">
        <v>638</v>
      </c>
      <c r="B1" s="967"/>
      <c r="C1" s="967"/>
      <c r="D1" s="967"/>
      <c r="E1" s="967"/>
      <c r="F1" s="967"/>
      <c r="G1" s="967"/>
    </row>
    <row r="2" spans="1:46" ht="21" customHeight="1" thickBot="1" x14ac:dyDescent="0.35">
      <c r="A2" s="967"/>
      <c r="B2" s="967"/>
      <c r="C2" s="967"/>
      <c r="D2" s="967"/>
      <c r="E2" s="967"/>
      <c r="F2" s="967"/>
      <c r="G2" s="967"/>
      <c r="H2" s="40"/>
      <c r="I2" s="40"/>
    </row>
    <row r="3" spans="1:46" ht="13.5" customHeight="1" x14ac:dyDescent="0.3">
      <c r="A3" s="971" t="s">
        <v>663</v>
      </c>
      <c r="B3" s="972"/>
      <c r="C3" s="968" t="s">
        <v>753</v>
      </c>
      <c r="D3" s="576" t="s">
        <v>0</v>
      </c>
      <c r="E3" s="979">
        <f>'Trip Report'!D3</f>
        <v>0</v>
      </c>
      <c r="F3" s="979"/>
      <c r="G3" s="980"/>
      <c r="H3" s="8">
        <v>1</v>
      </c>
      <c r="I3" s="8" t="s">
        <v>7</v>
      </c>
    </row>
    <row r="4" spans="1:46" ht="13.5" customHeight="1" x14ac:dyDescent="0.3">
      <c r="A4" s="973"/>
      <c r="B4" s="974"/>
      <c r="C4" s="969"/>
      <c r="D4" s="376" t="s">
        <v>361</v>
      </c>
      <c r="E4" s="977">
        <f>IFERROR('Trip Report'!I3,"")</f>
        <v>0</v>
      </c>
      <c r="F4" s="977"/>
      <c r="G4" s="978"/>
      <c r="H4" s="8">
        <v>2</v>
      </c>
      <c r="I4" s="8" t="s">
        <v>8</v>
      </c>
    </row>
    <row r="5" spans="1:46" ht="13.5" customHeight="1" x14ac:dyDescent="0.3">
      <c r="A5" s="973"/>
      <c r="B5" s="974"/>
      <c r="C5" s="969"/>
      <c r="D5" s="376" t="s">
        <v>762</v>
      </c>
      <c r="E5" s="977">
        <f>'Trip Report'!I4</f>
        <v>0</v>
      </c>
      <c r="F5" s="977"/>
      <c r="G5" s="978"/>
      <c r="H5" s="8">
        <v>3</v>
      </c>
      <c r="I5" s="8" t="s">
        <v>9</v>
      </c>
    </row>
    <row r="6" spans="1:46" ht="13.5" customHeight="1" x14ac:dyDescent="0.3">
      <c r="A6" s="973"/>
      <c r="B6" s="974"/>
      <c r="C6" s="969"/>
      <c r="D6" s="376" t="s">
        <v>682</v>
      </c>
      <c r="E6" s="977">
        <f>'Trip Report'!D4</f>
        <v>0</v>
      </c>
      <c r="F6" s="977"/>
      <c r="G6" s="978"/>
      <c r="H6" s="8">
        <v>4</v>
      </c>
    </row>
    <row r="7" spans="1:46" ht="30" customHeight="1" thickBot="1" x14ac:dyDescent="0.35">
      <c r="A7" s="975"/>
      <c r="B7" s="976"/>
      <c r="C7" s="970"/>
      <c r="D7" s="334" t="s">
        <v>681</v>
      </c>
      <c r="E7" s="981"/>
      <c r="F7" s="981"/>
      <c r="G7" s="982"/>
    </row>
    <row r="8" spans="1:46" ht="26.5" thickBot="1" x14ac:dyDescent="0.35">
      <c r="A8" s="605" t="s">
        <v>440</v>
      </c>
      <c r="B8" s="605" t="s">
        <v>13</v>
      </c>
      <c r="C8" s="604" t="s">
        <v>10</v>
      </c>
      <c r="D8" s="606" t="s">
        <v>778</v>
      </c>
      <c r="E8" s="607" t="s">
        <v>204</v>
      </c>
      <c r="F8" s="608" t="s">
        <v>14</v>
      </c>
      <c r="G8" s="609" t="s">
        <v>28</v>
      </c>
      <c r="I8" s="40">
        <v>4</v>
      </c>
    </row>
    <row r="9" spans="1:46" s="34" customFormat="1" x14ac:dyDescent="0.3">
      <c r="A9" s="703">
        <v>1</v>
      </c>
      <c r="B9" s="42"/>
      <c r="C9" s="43"/>
      <c r="D9" s="44"/>
      <c r="E9" s="45"/>
      <c r="F9" s="46"/>
      <c r="G9" s="46"/>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row>
    <row r="10" spans="1:46" s="34" customFormat="1" x14ac:dyDescent="0.3">
      <c r="A10" s="704">
        <v>2</v>
      </c>
      <c r="B10" s="47"/>
      <c r="C10" s="48"/>
      <c r="D10" s="49"/>
      <c r="E10" s="50"/>
      <c r="F10" s="51"/>
      <c r="G10" s="52"/>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row>
    <row r="11" spans="1:46" s="34" customFormat="1" x14ac:dyDescent="0.3">
      <c r="A11" s="704">
        <v>3</v>
      </c>
      <c r="B11" s="47"/>
      <c r="C11" s="48"/>
      <c r="D11" s="49"/>
      <c r="E11" s="50"/>
      <c r="F11" s="51"/>
      <c r="G11" s="52"/>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row>
    <row r="12" spans="1:46" s="34" customFormat="1" x14ac:dyDescent="0.3">
      <c r="A12" s="704">
        <v>4</v>
      </c>
      <c r="B12" s="47"/>
      <c r="C12" s="48"/>
      <c r="D12" s="49"/>
      <c r="E12" s="50"/>
      <c r="F12" s="51"/>
      <c r="G12" s="52"/>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row>
    <row r="13" spans="1:46" s="34" customFormat="1" x14ac:dyDescent="0.3">
      <c r="A13" s="704">
        <v>5</v>
      </c>
      <c r="B13" s="47"/>
      <c r="C13" s="48"/>
      <c r="D13" s="49"/>
      <c r="E13" s="50"/>
      <c r="F13" s="51"/>
      <c r="G13" s="52"/>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row>
    <row r="14" spans="1:46" s="34" customFormat="1" x14ac:dyDescent="0.3">
      <c r="A14" s="704">
        <v>6</v>
      </c>
      <c r="B14" s="47"/>
      <c r="C14" s="48"/>
      <c r="D14" s="49"/>
      <c r="E14" s="53"/>
      <c r="F14" s="51"/>
      <c r="G14" s="52"/>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row>
    <row r="15" spans="1:46" s="34" customFormat="1" x14ac:dyDescent="0.3">
      <c r="A15" s="704">
        <v>7</v>
      </c>
      <c r="B15" s="47"/>
      <c r="C15" s="48"/>
      <c r="D15" s="49"/>
      <c r="E15" s="53"/>
      <c r="F15" s="51"/>
      <c r="G15" s="52"/>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row>
    <row r="16" spans="1:46" s="34" customFormat="1" x14ac:dyDescent="0.3">
      <c r="A16" s="704">
        <v>8</v>
      </c>
      <c r="B16" s="47"/>
      <c r="C16" s="48"/>
      <c r="D16" s="49"/>
      <c r="E16" s="53"/>
      <c r="F16" s="51"/>
      <c r="G16" s="52"/>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row>
    <row r="17" spans="1:46" s="34" customFormat="1" x14ac:dyDescent="0.3">
      <c r="A17" s="704">
        <v>9</v>
      </c>
      <c r="B17" s="47"/>
      <c r="C17" s="48"/>
      <c r="D17" s="49"/>
      <c r="E17" s="53"/>
      <c r="F17" s="51"/>
      <c r="G17" s="52"/>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row>
    <row r="18" spans="1:46" s="34" customFormat="1" x14ac:dyDescent="0.3">
      <c r="A18" s="704">
        <v>10</v>
      </c>
      <c r="B18" s="47"/>
      <c r="C18" s="48"/>
      <c r="D18" s="49"/>
      <c r="E18" s="53"/>
      <c r="F18" s="51"/>
      <c r="G18" s="52"/>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row>
    <row r="19" spans="1:46" s="34" customFormat="1" x14ac:dyDescent="0.3">
      <c r="A19" s="704">
        <v>11</v>
      </c>
      <c r="B19" s="47"/>
      <c r="C19" s="48"/>
      <c r="D19" s="49"/>
      <c r="E19" s="53"/>
      <c r="F19" s="51"/>
      <c r="G19" s="52"/>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row>
    <row r="20" spans="1:46" s="34" customFormat="1" x14ac:dyDescent="0.3">
      <c r="A20" s="704">
        <v>12</v>
      </c>
      <c r="B20" s="47"/>
      <c r="C20" s="48"/>
      <c r="D20" s="49"/>
      <c r="E20" s="53"/>
      <c r="F20" s="51"/>
      <c r="G20" s="52"/>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row>
    <row r="21" spans="1:46" s="34" customFormat="1" x14ac:dyDescent="0.3">
      <c r="A21" s="704">
        <v>13</v>
      </c>
      <c r="B21" s="47"/>
      <c r="C21" s="48"/>
      <c r="D21" s="49"/>
      <c r="E21" s="53"/>
      <c r="F21" s="51"/>
      <c r="G21" s="52"/>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row>
    <row r="22" spans="1:46" s="34" customFormat="1" x14ac:dyDescent="0.3">
      <c r="A22" s="704">
        <v>14</v>
      </c>
      <c r="B22" s="47"/>
      <c r="C22" s="48"/>
      <c r="D22" s="49"/>
      <c r="E22" s="53"/>
      <c r="F22" s="51"/>
      <c r="G22" s="52"/>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row>
    <row r="23" spans="1:46" s="34" customFormat="1" x14ac:dyDescent="0.3">
      <c r="A23" s="704">
        <v>15</v>
      </c>
      <c r="B23" s="47"/>
      <c r="C23" s="48"/>
      <c r="D23" s="49"/>
      <c r="E23" s="53"/>
      <c r="F23" s="51"/>
      <c r="G23" s="52"/>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row>
    <row r="24" spans="1:46" s="34" customFormat="1" x14ac:dyDescent="0.3">
      <c r="A24" s="704">
        <v>16</v>
      </c>
      <c r="B24" s="47"/>
      <c r="C24" s="48"/>
      <c r="D24" s="49"/>
      <c r="E24" s="53"/>
      <c r="F24" s="51"/>
      <c r="G24" s="52"/>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row>
    <row r="25" spans="1:46" s="34" customFormat="1" x14ac:dyDescent="0.3">
      <c r="A25" s="704">
        <v>17</v>
      </c>
      <c r="B25" s="47"/>
      <c r="C25" s="48"/>
      <c r="D25" s="49"/>
      <c r="E25" s="53"/>
      <c r="F25" s="51"/>
      <c r="G25" s="52"/>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row>
    <row r="26" spans="1:46" s="34" customFormat="1" x14ac:dyDescent="0.3">
      <c r="A26" s="704">
        <v>18</v>
      </c>
      <c r="B26" s="47"/>
      <c r="C26" s="48"/>
      <c r="D26" s="49"/>
      <c r="E26" s="53"/>
      <c r="F26" s="51"/>
      <c r="G26" s="52"/>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row>
    <row r="27" spans="1:46" s="34" customFormat="1" x14ac:dyDescent="0.3">
      <c r="A27" s="704">
        <v>19</v>
      </c>
      <c r="B27" s="47"/>
      <c r="C27" s="48"/>
      <c r="D27" s="49"/>
      <c r="E27" s="53"/>
      <c r="F27" s="51"/>
      <c r="G27" s="52"/>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row>
    <row r="28" spans="1:46" s="34" customFormat="1" x14ac:dyDescent="0.3">
      <c r="A28" s="704">
        <v>20</v>
      </c>
      <c r="B28" s="47"/>
      <c r="C28" s="48"/>
      <c r="D28" s="49"/>
      <c r="E28" s="53"/>
      <c r="F28" s="51"/>
      <c r="G28" s="52"/>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row>
    <row r="29" spans="1:46" s="34" customFormat="1" x14ac:dyDescent="0.3">
      <c r="A29" s="704">
        <v>21</v>
      </c>
      <c r="B29" s="47"/>
      <c r="C29" s="48"/>
      <c r="D29" s="49"/>
      <c r="E29" s="53"/>
      <c r="F29" s="51"/>
      <c r="G29" s="52"/>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row>
    <row r="30" spans="1:46" s="34" customFormat="1" x14ac:dyDescent="0.3">
      <c r="A30" s="704">
        <v>22</v>
      </c>
      <c r="B30" s="47"/>
      <c r="C30" s="48"/>
      <c r="D30" s="49"/>
      <c r="E30" s="53"/>
      <c r="F30" s="51"/>
      <c r="G30" s="52"/>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row>
    <row r="31" spans="1:46" s="34" customFormat="1" x14ac:dyDescent="0.3">
      <c r="A31" s="704">
        <v>23</v>
      </c>
      <c r="B31" s="47"/>
      <c r="C31" s="48"/>
      <c r="D31" s="49"/>
      <c r="E31" s="53"/>
      <c r="F31" s="51"/>
      <c r="G31" s="52"/>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row>
    <row r="32" spans="1:46" s="34" customFormat="1" x14ac:dyDescent="0.3">
      <c r="A32" s="704">
        <v>24</v>
      </c>
      <c r="B32" s="47"/>
      <c r="C32" s="48"/>
      <c r="D32" s="49"/>
      <c r="E32" s="53"/>
      <c r="F32" s="51"/>
      <c r="G32" s="52"/>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row>
    <row r="33" spans="1:46" s="34" customFormat="1" ht="13.5" thickBot="1" x14ac:dyDescent="0.35">
      <c r="A33" s="705">
        <v>25</v>
      </c>
      <c r="B33" s="54"/>
      <c r="C33" s="55"/>
      <c r="D33" s="56"/>
      <c r="E33" s="57"/>
      <c r="F33" s="58"/>
      <c r="G33" s="59"/>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row>
    <row r="34" spans="1:46" s="8" customFormat="1" x14ac:dyDescent="0.3">
      <c r="A34" s="7"/>
      <c r="B34" s="7"/>
      <c r="C34" s="60"/>
    </row>
    <row r="35" spans="1:46" s="8" customFormat="1" x14ac:dyDescent="0.3">
      <c r="A35" s="7"/>
      <c r="B35" s="7"/>
      <c r="C35" s="60"/>
    </row>
    <row r="36" spans="1:46" s="8" customFormat="1" x14ac:dyDescent="0.3">
      <c r="A36" s="7"/>
      <c r="B36" s="7"/>
      <c r="C36" s="60"/>
    </row>
    <row r="37" spans="1:46" s="8" customFormat="1" x14ac:dyDescent="0.3">
      <c r="A37" s="7"/>
      <c r="B37" s="7"/>
      <c r="C37" s="60"/>
    </row>
    <row r="38" spans="1:46" s="8" customFormat="1" x14ac:dyDescent="0.3">
      <c r="A38" s="7"/>
      <c r="B38" s="7"/>
      <c r="C38" s="60"/>
    </row>
    <row r="39" spans="1:46" s="8" customFormat="1" x14ac:dyDescent="0.3">
      <c r="A39" s="7"/>
      <c r="B39" s="7"/>
      <c r="C39" s="60"/>
    </row>
    <row r="40" spans="1:46" s="8" customFormat="1" x14ac:dyDescent="0.3">
      <c r="A40" s="7"/>
      <c r="B40" s="7"/>
      <c r="C40" s="60"/>
    </row>
    <row r="41" spans="1:46" s="8" customFormat="1" x14ac:dyDescent="0.3">
      <c r="A41" s="7"/>
      <c r="B41" s="7"/>
      <c r="C41" s="60"/>
    </row>
    <row r="42" spans="1:46" s="8" customFormat="1" x14ac:dyDescent="0.3">
      <c r="A42" s="7"/>
      <c r="B42" s="7"/>
      <c r="C42" s="60"/>
    </row>
    <row r="43" spans="1:46" s="8" customFormat="1" x14ac:dyDescent="0.3">
      <c r="A43" s="7"/>
      <c r="B43" s="7"/>
      <c r="C43" s="60"/>
    </row>
    <row r="44" spans="1:46" s="8" customFormat="1" x14ac:dyDescent="0.3">
      <c r="A44" s="7"/>
      <c r="B44" s="7"/>
      <c r="C44" s="60"/>
    </row>
    <row r="45" spans="1:46" s="8" customFormat="1" x14ac:dyDescent="0.3">
      <c r="A45" s="7"/>
      <c r="B45" s="7"/>
      <c r="C45" s="60"/>
    </row>
    <row r="46" spans="1:46" s="8" customFormat="1" x14ac:dyDescent="0.3">
      <c r="A46" s="7"/>
      <c r="B46" s="7"/>
      <c r="C46" s="60"/>
    </row>
    <row r="47" spans="1:46" s="8" customFormat="1" x14ac:dyDescent="0.3">
      <c r="A47" s="7"/>
      <c r="B47" s="7"/>
      <c r="C47" s="60"/>
    </row>
    <row r="48" spans="1:46" s="8" customFormat="1" x14ac:dyDescent="0.3">
      <c r="A48" s="7"/>
      <c r="B48" s="7"/>
      <c r="C48" s="60"/>
    </row>
    <row r="49" spans="1:3" s="8" customFormat="1" x14ac:dyDescent="0.3">
      <c r="A49" s="7"/>
      <c r="B49" s="7"/>
      <c r="C49" s="60"/>
    </row>
    <row r="50" spans="1:3" s="8" customFormat="1" x14ac:dyDescent="0.3">
      <c r="A50" s="7"/>
      <c r="B50" s="7"/>
      <c r="C50" s="60"/>
    </row>
    <row r="51" spans="1:3" s="8" customFormat="1" x14ac:dyDescent="0.3">
      <c r="A51" s="7"/>
      <c r="B51" s="7"/>
      <c r="C51" s="60"/>
    </row>
    <row r="52" spans="1:3" s="8" customFormat="1" x14ac:dyDescent="0.3">
      <c r="A52" s="7"/>
      <c r="B52" s="7"/>
      <c r="C52" s="60"/>
    </row>
    <row r="53" spans="1:3" s="8" customFormat="1" x14ac:dyDescent="0.3">
      <c r="A53" s="7"/>
      <c r="B53" s="7"/>
      <c r="C53" s="60"/>
    </row>
    <row r="54" spans="1:3" s="8" customFormat="1" x14ac:dyDescent="0.3">
      <c r="A54" s="7"/>
      <c r="B54" s="7"/>
      <c r="C54" s="60"/>
    </row>
    <row r="55" spans="1:3" s="8" customFormat="1" x14ac:dyDescent="0.3">
      <c r="A55" s="7"/>
      <c r="B55" s="7"/>
      <c r="C55" s="60"/>
    </row>
    <row r="56" spans="1:3" s="8" customFormat="1" x14ac:dyDescent="0.3">
      <c r="A56" s="7"/>
      <c r="B56" s="7"/>
      <c r="C56" s="60"/>
    </row>
    <row r="57" spans="1:3" s="8" customFormat="1" x14ac:dyDescent="0.3">
      <c r="A57" s="7"/>
      <c r="B57" s="7"/>
      <c r="C57" s="60"/>
    </row>
    <row r="58" spans="1:3" s="8" customFormat="1" x14ac:dyDescent="0.3">
      <c r="A58" s="7"/>
      <c r="B58" s="7"/>
      <c r="C58" s="60"/>
    </row>
    <row r="59" spans="1:3" s="8" customFormat="1" x14ac:dyDescent="0.3">
      <c r="A59" s="7"/>
      <c r="B59" s="7"/>
      <c r="C59" s="60"/>
    </row>
    <row r="60" spans="1:3" s="8" customFormat="1" x14ac:dyDescent="0.3">
      <c r="A60" s="7"/>
      <c r="B60" s="7"/>
      <c r="C60" s="60"/>
    </row>
    <row r="61" spans="1:3" s="8" customFormat="1" x14ac:dyDescent="0.3">
      <c r="A61" s="7"/>
      <c r="B61" s="7"/>
      <c r="C61" s="60"/>
    </row>
    <row r="62" spans="1:3" s="8" customFormat="1" x14ac:dyDescent="0.3">
      <c r="A62" s="7"/>
      <c r="B62" s="7"/>
      <c r="C62" s="60"/>
    </row>
    <row r="63" spans="1:3" s="8" customFormat="1" x14ac:dyDescent="0.3">
      <c r="A63" s="7"/>
      <c r="B63" s="7"/>
      <c r="C63" s="60"/>
    </row>
    <row r="64" spans="1:3" s="8" customFormat="1" x14ac:dyDescent="0.3">
      <c r="A64" s="7"/>
      <c r="B64" s="7"/>
      <c r="C64" s="60"/>
    </row>
    <row r="65" spans="1:3" s="8" customFormat="1" x14ac:dyDescent="0.3">
      <c r="A65" s="7"/>
      <c r="B65" s="7"/>
      <c r="C65" s="60"/>
    </row>
    <row r="66" spans="1:3" s="8" customFormat="1" x14ac:dyDescent="0.3">
      <c r="A66" s="7"/>
      <c r="B66" s="7"/>
      <c r="C66" s="60"/>
    </row>
    <row r="67" spans="1:3" s="8" customFormat="1" x14ac:dyDescent="0.3">
      <c r="A67" s="7"/>
      <c r="B67" s="7"/>
      <c r="C67" s="60"/>
    </row>
    <row r="68" spans="1:3" s="8" customFormat="1" x14ac:dyDescent="0.3">
      <c r="A68" s="7"/>
      <c r="B68" s="7"/>
      <c r="C68" s="60"/>
    </row>
    <row r="69" spans="1:3" s="8" customFormat="1" x14ac:dyDescent="0.3">
      <c r="A69" s="7"/>
      <c r="B69" s="7"/>
      <c r="C69" s="60"/>
    </row>
    <row r="70" spans="1:3" s="8" customFormat="1" x14ac:dyDescent="0.3">
      <c r="A70" s="7"/>
      <c r="B70" s="7"/>
      <c r="C70" s="60"/>
    </row>
    <row r="71" spans="1:3" s="8" customFormat="1" x14ac:dyDescent="0.3">
      <c r="A71" s="7"/>
      <c r="B71" s="7"/>
      <c r="C71" s="60"/>
    </row>
    <row r="72" spans="1:3" s="8" customFormat="1" x14ac:dyDescent="0.3">
      <c r="A72" s="7"/>
      <c r="B72" s="7"/>
      <c r="C72" s="60"/>
    </row>
    <row r="73" spans="1:3" s="8" customFormat="1" x14ac:dyDescent="0.3">
      <c r="A73" s="7"/>
      <c r="B73" s="7"/>
      <c r="C73" s="60"/>
    </row>
    <row r="74" spans="1:3" s="8" customFormat="1" x14ac:dyDescent="0.3">
      <c r="A74" s="7"/>
      <c r="B74" s="7"/>
      <c r="C74" s="60"/>
    </row>
    <row r="75" spans="1:3" s="8" customFormat="1" x14ac:dyDescent="0.3">
      <c r="A75" s="7"/>
      <c r="B75" s="7"/>
      <c r="C75" s="60"/>
    </row>
    <row r="76" spans="1:3" s="8" customFormat="1" x14ac:dyDescent="0.3">
      <c r="A76" s="7"/>
      <c r="B76" s="7"/>
      <c r="C76" s="60"/>
    </row>
    <row r="77" spans="1:3" s="8" customFormat="1" x14ac:dyDescent="0.3">
      <c r="A77" s="7"/>
      <c r="B77" s="7"/>
      <c r="C77" s="60"/>
    </row>
    <row r="78" spans="1:3" s="8" customFormat="1" x14ac:dyDescent="0.3">
      <c r="A78" s="7"/>
      <c r="B78" s="7"/>
      <c r="C78" s="60"/>
    </row>
    <row r="79" spans="1:3" s="8" customFormat="1" x14ac:dyDescent="0.3">
      <c r="A79" s="7"/>
      <c r="B79" s="7"/>
      <c r="C79" s="60"/>
    </row>
    <row r="80" spans="1:3" s="8" customFormat="1" x14ac:dyDescent="0.3">
      <c r="A80" s="7"/>
      <c r="B80" s="7"/>
      <c r="C80" s="60"/>
    </row>
    <row r="81" spans="1:3" s="8" customFormat="1" x14ac:dyDescent="0.3">
      <c r="A81" s="7"/>
      <c r="B81" s="7"/>
      <c r="C81" s="60"/>
    </row>
    <row r="82" spans="1:3" s="8" customFormat="1" x14ac:dyDescent="0.3">
      <c r="A82" s="7"/>
      <c r="B82" s="7"/>
      <c r="C82" s="60"/>
    </row>
    <row r="83" spans="1:3" s="8" customFormat="1" x14ac:dyDescent="0.3">
      <c r="A83" s="7"/>
      <c r="B83" s="7"/>
      <c r="C83" s="60"/>
    </row>
    <row r="84" spans="1:3" s="8" customFormat="1" x14ac:dyDescent="0.3">
      <c r="A84" s="7"/>
      <c r="B84" s="7"/>
      <c r="C84" s="60"/>
    </row>
    <row r="85" spans="1:3" s="8" customFormat="1" x14ac:dyDescent="0.3">
      <c r="A85" s="7"/>
      <c r="B85" s="7"/>
      <c r="C85" s="60"/>
    </row>
    <row r="86" spans="1:3" s="8" customFormat="1" x14ac:dyDescent="0.3">
      <c r="A86" s="7"/>
      <c r="B86" s="7"/>
      <c r="C86" s="60"/>
    </row>
    <row r="87" spans="1:3" s="8" customFormat="1" x14ac:dyDescent="0.3">
      <c r="A87" s="7"/>
      <c r="B87" s="7"/>
      <c r="C87" s="60"/>
    </row>
    <row r="88" spans="1:3" s="8" customFormat="1" x14ac:dyDescent="0.3">
      <c r="A88" s="7"/>
      <c r="B88" s="7"/>
      <c r="C88" s="60"/>
    </row>
    <row r="89" spans="1:3" s="8" customFormat="1" x14ac:dyDescent="0.3">
      <c r="A89" s="7"/>
      <c r="B89" s="7"/>
      <c r="C89" s="60"/>
    </row>
    <row r="90" spans="1:3" s="8" customFormat="1" x14ac:dyDescent="0.3">
      <c r="A90" s="7"/>
      <c r="B90" s="7"/>
      <c r="C90" s="60"/>
    </row>
    <row r="91" spans="1:3" s="8" customFormat="1" x14ac:dyDescent="0.3">
      <c r="A91" s="7"/>
      <c r="B91" s="7"/>
      <c r="C91" s="60"/>
    </row>
    <row r="92" spans="1:3" s="8" customFormat="1" x14ac:dyDescent="0.3">
      <c r="A92" s="7"/>
      <c r="B92" s="7"/>
      <c r="C92" s="60"/>
    </row>
    <row r="93" spans="1:3" s="8" customFormat="1" x14ac:dyDescent="0.3">
      <c r="A93" s="7"/>
      <c r="B93" s="7"/>
      <c r="C93" s="60"/>
    </row>
    <row r="94" spans="1:3" s="8" customFormat="1" x14ac:dyDescent="0.3">
      <c r="A94" s="7"/>
      <c r="B94" s="7"/>
      <c r="C94" s="60"/>
    </row>
    <row r="95" spans="1:3" s="8" customFormat="1" x14ac:dyDescent="0.3">
      <c r="A95" s="7"/>
      <c r="B95" s="7"/>
      <c r="C95" s="60"/>
    </row>
    <row r="96" spans="1:3" s="8" customFormat="1" x14ac:dyDescent="0.3">
      <c r="A96" s="7"/>
      <c r="B96" s="7"/>
      <c r="C96" s="60"/>
    </row>
    <row r="97" spans="1:3" s="8" customFormat="1" x14ac:dyDescent="0.3">
      <c r="A97" s="7"/>
      <c r="B97" s="7"/>
      <c r="C97" s="60"/>
    </row>
    <row r="98" spans="1:3" s="8" customFormat="1" x14ac:dyDescent="0.3">
      <c r="A98" s="7"/>
      <c r="B98" s="7"/>
      <c r="C98" s="60"/>
    </row>
    <row r="99" spans="1:3" s="8" customFormat="1" x14ac:dyDescent="0.3">
      <c r="A99" s="7"/>
      <c r="B99" s="7"/>
      <c r="C99" s="60"/>
    </row>
    <row r="100" spans="1:3" s="8" customFormat="1" x14ac:dyDescent="0.3">
      <c r="A100" s="7"/>
      <c r="B100" s="7"/>
      <c r="C100" s="60"/>
    </row>
    <row r="101" spans="1:3" s="8" customFormat="1" x14ac:dyDescent="0.3">
      <c r="A101" s="7"/>
      <c r="B101" s="7"/>
      <c r="C101" s="60"/>
    </row>
    <row r="102" spans="1:3" s="8" customFormat="1" x14ac:dyDescent="0.3">
      <c r="A102" s="7"/>
      <c r="B102" s="7"/>
      <c r="C102" s="60"/>
    </row>
    <row r="103" spans="1:3" s="8" customFormat="1" x14ac:dyDescent="0.3">
      <c r="A103" s="7"/>
      <c r="B103" s="7"/>
      <c r="C103" s="60"/>
    </row>
    <row r="104" spans="1:3" s="8" customFormat="1" x14ac:dyDescent="0.3">
      <c r="A104" s="7"/>
      <c r="B104" s="7"/>
      <c r="C104" s="60"/>
    </row>
    <row r="105" spans="1:3" s="8" customFormat="1" x14ac:dyDescent="0.3">
      <c r="A105" s="7"/>
      <c r="B105" s="7"/>
      <c r="C105" s="60"/>
    </row>
    <row r="106" spans="1:3" s="8" customFormat="1" x14ac:dyDescent="0.3">
      <c r="A106" s="7"/>
      <c r="B106" s="7"/>
      <c r="C106" s="60"/>
    </row>
    <row r="107" spans="1:3" s="8" customFormat="1" x14ac:dyDescent="0.3">
      <c r="A107" s="7"/>
      <c r="B107" s="7"/>
      <c r="C107" s="60"/>
    </row>
    <row r="108" spans="1:3" s="8" customFormat="1" x14ac:dyDescent="0.3">
      <c r="A108" s="7"/>
      <c r="B108" s="7"/>
      <c r="C108" s="60"/>
    </row>
    <row r="109" spans="1:3" s="8" customFormat="1" x14ac:dyDescent="0.3">
      <c r="A109" s="7"/>
      <c r="B109" s="7"/>
      <c r="C109" s="60"/>
    </row>
    <row r="110" spans="1:3" s="8" customFormat="1" x14ac:dyDescent="0.3">
      <c r="A110" s="7"/>
      <c r="B110" s="7"/>
      <c r="C110" s="60"/>
    </row>
    <row r="111" spans="1:3" s="8" customFormat="1" x14ac:dyDescent="0.3">
      <c r="A111" s="7"/>
      <c r="B111" s="7"/>
      <c r="C111" s="60"/>
    </row>
    <row r="112" spans="1:3" s="8" customFormat="1" x14ac:dyDescent="0.3">
      <c r="A112" s="7"/>
      <c r="B112" s="7"/>
      <c r="C112" s="60"/>
    </row>
    <row r="113" spans="1:3" s="8" customFormat="1" x14ac:dyDescent="0.3">
      <c r="A113" s="7"/>
      <c r="B113" s="7"/>
      <c r="C113" s="60"/>
    </row>
    <row r="114" spans="1:3" s="8" customFormat="1" x14ac:dyDescent="0.3">
      <c r="A114" s="7"/>
      <c r="B114" s="7"/>
      <c r="C114" s="60"/>
    </row>
    <row r="115" spans="1:3" s="8" customFormat="1" x14ac:dyDescent="0.3">
      <c r="A115" s="7"/>
      <c r="B115" s="7"/>
      <c r="C115" s="60"/>
    </row>
    <row r="116" spans="1:3" s="8" customFormat="1" x14ac:dyDescent="0.3">
      <c r="A116" s="7"/>
      <c r="B116" s="7"/>
      <c r="C116" s="60"/>
    </row>
    <row r="117" spans="1:3" s="8" customFormat="1" x14ac:dyDescent="0.3">
      <c r="A117" s="7"/>
      <c r="B117" s="7"/>
      <c r="C117" s="60"/>
    </row>
    <row r="118" spans="1:3" s="8" customFormat="1" x14ac:dyDescent="0.3">
      <c r="A118" s="7"/>
      <c r="B118" s="7"/>
      <c r="C118" s="60"/>
    </row>
    <row r="119" spans="1:3" s="8" customFormat="1" x14ac:dyDescent="0.3">
      <c r="A119" s="7"/>
      <c r="B119" s="7"/>
      <c r="C119" s="60"/>
    </row>
    <row r="120" spans="1:3" s="8" customFormat="1" x14ac:dyDescent="0.3">
      <c r="A120" s="7"/>
      <c r="B120" s="7"/>
      <c r="C120" s="60"/>
    </row>
    <row r="121" spans="1:3" s="8" customFormat="1" x14ac:dyDescent="0.3">
      <c r="A121" s="7"/>
      <c r="B121" s="7"/>
      <c r="C121" s="60"/>
    </row>
    <row r="122" spans="1:3" s="8" customFormat="1" x14ac:dyDescent="0.3">
      <c r="A122" s="7"/>
      <c r="B122" s="7"/>
      <c r="C122" s="60"/>
    </row>
    <row r="123" spans="1:3" s="8" customFormat="1" x14ac:dyDescent="0.3">
      <c r="A123" s="7"/>
      <c r="B123" s="7"/>
      <c r="C123" s="60"/>
    </row>
    <row r="124" spans="1:3" s="8" customFormat="1" x14ac:dyDescent="0.3">
      <c r="A124" s="7"/>
      <c r="B124" s="7"/>
      <c r="C124" s="60"/>
    </row>
    <row r="125" spans="1:3" s="8" customFormat="1" x14ac:dyDescent="0.3">
      <c r="A125" s="7"/>
      <c r="B125" s="7"/>
      <c r="C125" s="60"/>
    </row>
    <row r="126" spans="1:3" s="8" customFormat="1" x14ac:dyDescent="0.3">
      <c r="A126" s="7"/>
      <c r="B126" s="7"/>
      <c r="C126" s="60"/>
    </row>
    <row r="127" spans="1:3" s="8" customFormat="1" x14ac:dyDescent="0.3">
      <c r="A127" s="7"/>
      <c r="B127" s="7"/>
      <c r="C127" s="60"/>
    </row>
    <row r="128" spans="1:3" s="8" customFormat="1" x14ac:dyDescent="0.3">
      <c r="A128" s="7"/>
      <c r="B128" s="7"/>
      <c r="C128" s="60"/>
    </row>
    <row r="129" spans="1:3" s="8" customFormat="1" x14ac:dyDescent="0.3">
      <c r="A129" s="7"/>
      <c r="B129" s="7"/>
      <c r="C129" s="60"/>
    </row>
    <row r="130" spans="1:3" s="8" customFormat="1" x14ac:dyDescent="0.3">
      <c r="A130" s="7"/>
      <c r="B130" s="7"/>
      <c r="C130" s="60"/>
    </row>
    <row r="131" spans="1:3" s="8" customFormat="1" x14ac:dyDescent="0.3">
      <c r="A131" s="7"/>
      <c r="B131" s="7"/>
      <c r="C131" s="60"/>
    </row>
    <row r="132" spans="1:3" s="8" customFormat="1" x14ac:dyDescent="0.3">
      <c r="A132" s="7"/>
      <c r="B132" s="7"/>
      <c r="C132" s="60"/>
    </row>
    <row r="133" spans="1:3" s="8" customFormat="1" x14ac:dyDescent="0.3">
      <c r="A133" s="7"/>
      <c r="B133" s="7"/>
      <c r="C133" s="60"/>
    </row>
    <row r="134" spans="1:3" s="8" customFormat="1" x14ac:dyDescent="0.3">
      <c r="A134" s="7"/>
      <c r="B134" s="7"/>
      <c r="C134" s="60"/>
    </row>
    <row r="135" spans="1:3" s="8" customFormat="1" x14ac:dyDescent="0.3">
      <c r="A135" s="7"/>
      <c r="B135" s="7"/>
      <c r="C135" s="60"/>
    </row>
    <row r="136" spans="1:3" s="8" customFormat="1" x14ac:dyDescent="0.3">
      <c r="A136" s="7"/>
      <c r="B136" s="7"/>
      <c r="C136" s="60"/>
    </row>
    <row r="137" spans="1:3" s="8" customFormat="1" x14ac:dyDescent="0.3">
      <c r="A137" s="7"/>
      <c r="B137" s="7"/>
      <c r="C137" s="60"/>
    </row>
    <row r="138" spans="1:3" s="8" customFormat="1" x14ac:dyDescent="0.3">
      <c r="A138" s="7"/>
      <c r="B138" s="7"/>
      <c r="C138" s="60"/>
    </row>
    <row r="139" spans="1:3" s="8" customFormat="1" x14ac:dyDescent="0.3">
      <c r="A139" s="7"/>
      <c r="B139" s="7"/>
      <c r="C139" s="60"/>
    </row>
    <row r="140" spans="1:3" s="8" customFormat="1" x14ac:dyDescent="0.3">
      <c r="A140" s="7"/>
      <c r="B140" s="7"/>
      <c r="C140" s="60"/>
    </row>
    <row r="141" spans="1:3" s="8" customFormat="1" x14ac:dyDescent="0.3">
      <c r="A141" s="7"/>
      <c r="B141" s="7"/>
      <c r="C141" s="60"/>
    </row>
    <row r="142" spans="1:3" s="8" customFormat="1" x14ac:dyDescent="0.3">
      <c r="A142" s="7"/>
      <c r="B142" s="7"/>
      <c r="C142" s="60"/>
    </row>
    <row r="143" spans="1:3" s="8" customFormat="1" x14ac:dyDescent="0.3">
      <c r="A143" s="7"/>
      <c r="B143" s="7"/>
      <c r="C143" s="60"/>
    </row>
    <row r="144" spans="1:3" s="8" customFormat="1" x14ac:dyDescent="0.3">
      <c r="A144" s="7"/>
      <c r="B144" s="7"/>
      <c r="C144" s="60"/>
    </row>
    <row r="145" spans="1:3" s="8" customFormat="1" x14ac:dyDescent="0.3">
      <c r="A145" s="7"/>
      <c r="B145" s="7"/>
      <c r="C145" s="60"/>
    </row>
  </sheetData>
  <mergeCells count="8">
    <mergeCell ref="A1:G2"/>
    <mergeCell ref="C3:C7"/>
    <mergeCell ref="A3:B7"/>
    <mergeCell ref="E6:G6"/>
    <mergeCell ref="E5:G5"/>
    <mergeCell ref="E3:G3"/>
    <mergeCell ref="E4:G4"/>
    <mergeCell ref="E7:G7"/>
  </mergeCells>
  <conditionalFormatting sqref="F9:F33">
    <cfRule type="cellIs" dxfId="132" priority="4" stopIfTrue="1" operator="equal">
      <formula>4</formula>
    </cfRule>
    <cfRule type="cellIs" dxfId="131" priority="5" stopIfTrue="1" operator="equal">
      <formula>3</formula>
    </cfRule>
    <cfRule type="cellIs" dxfId="130" priority="6" stopIfTrue="1" operator="equal">
      <formula>2</formula>
    </cfRule>
    <cfRule type="cellIs" dxfId="129" priority="7" stopIfTrue="1" operator="equal">
      <formula>1</formula>
    </cfRule>
  </conditionalFormatting>
  <conditionalFormatting sqref="G9:G33">
    <cfRule type="cellIs" dxfId="128" priority="1" stopIfTrue="1" operator="equal">
      <formula>"C"</formula>
    </cfRule>
    <cfRule type="cellIs" dxfId="127" priority="2" stopIfTrue="1" operator="equal">
      <formula>"B"</formula>
    </cfRule>
    <cfRule type="cellIs" dxfId="126" priority="3" stopIfTrue="1" operator="equal">
      <formula>"A"</formula>
    </cfRule>
  </conditionalFormatting>
  <dataValidations count="3">
    <dataValidation type="list" allowBlank="1" showInputMessage="1" showErrorMessage="1" sqref="F8 F34:F1048576">
      <formula1>$I$8:$I$8</formula1>
    </dataValidation>
    <dataValidation type="list" allowBlank="1" showInputMessage="1" showErrorMessage="1" sqref="F9:F33">
      <formula1>$H$3:$H$6</formula1>
    </dataValidation>
    <dataValidation type="list" allowBlank="1" showInputMessage="1" showErrorMessage="1" sqref="G9:G33">
      <formula1>$I$3:$I$5</formula1>
    </dataValidation>
  </dataValidations>
  <printOptions horizontalCentered="1"/>
  <pageMargins left="0.118110236220472" right="0.118110236220472" top="0.118110236220472" bottom="0.511811023622047" header="0" footer="0.23622047244094499"/>
  <pageSetup paperSize="9" scale="86" fitToHeight="0" orientation="landscape" r:id="rId1"/>
  <headerFooter>
    <oddFooter>&amp;L&amp;"Calibri,Regular"DCN 2724&amp;R&amp;"Calibri,Regular"Effective date: May 2018</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28"/>
  <sheetViews>
    <sheetView showGridLines="0" tabSelected="1" zoomScaleNormal="100" workbookViewId="0">
      <selection activeCell="B29" sqref="B29"/>
    </sheetView>
  </sheetViews>
  <sheetFormatPr defaultColWidth="9.1796875" defaultRowHeight="13" x14ac:dyDescent="0.3"/>
  <cols>
    <col min="1" max="1" width="3.81640625" style="61" customWidth="1"/>
    <col min="2" max="2" width="79.81640625" style="71" customWidth="1"/>
    <col min="3" max="3" width="7.1796875" style="64" bestFit="1" customWidth="1"/>
    <col min="4" max="4" width="14.453125" style="64" hidden="1" customWidth="1"/>
    <col min="5" max="5" width="7.7265625" style="64" customWidth="1"/>
    <col min="6" max="6" width="16" style="64" hidden="1" customWidth="1"/>
    <col min="7" max="7" width="13.54296875" style="41" hidden="1" customWidth="1"/>
    <col min="8" max="8" width="13.26953125" style="41" hidden="1" customWidth="1"/>
    <col min="9" max="9" width="13.54296875" style="41" hidden="1" customWidth="1"/>
    <col min="10" max="10" width="48.81640625" style="41" customWidth="1"/>
    <col min="11" max="11" width="1.26953125" style="8" customWidth="1"/>
    <col min="12" max="12" width="5.453125" style="68" customWidth="1"/>
    <col min="13" max="13" width="29.1796875" style="504" customWidth="1"/>
    <col min="14" max="14" width="26.81640625" style="504" customWidth="1"/>
    <col min="15" max="15" width="9.1796875" style="504"/>
    <col min="16" max="16" width="1.1796875" style="504" customWidth="1"/>
    <col min="17" max="22" width="9.1796875" style="504"/>
    <col min="23" max="23" width="29.54296875" style="504" customWidth="1"/>
    <col min="24" max="26" width="9.1796875" style="8"/>
    <col min="27" max="16384" width="9.1796875" style="41"/>
  </cols>
  <sheetData>
    <row r="1" spans="1:26" s="8" customFormat="1" ht="21" customHeight="1" x14ac:dyDescent="0.3">
      <c r="A1" s="1010"/>
      <c r="B1" s="1010"/>
      <c r="C1" s="967" t="s">
        <v>494</v>
      </c>
      <c r="D1" s="967"/>
      <c r="E1" s="967"/>
      <c r="F1" s="967"/>
      <c r="G1" s="967"/>
      <c r="H1" s="967"/>
      <c r="I1" s="967"/>
      <c r="J1" s="967"/>
      <c r="L1" s="68"/>
      <c r="M1" s="504"/>
      <c r="N1" s="504"/>
      <c r="O1" s="504"/>
      <c r="P1" s="504"/>
      <c r="Q1" s="504"/>
      <c r="R1" s="504"/>
      <c r="S1" s="504"/>
      <c r="T1" s="504"/>
      <c r="U1" s="504"/>
      <c r="V1" s="504"/>
      <c r="W1" s="504"/>
    </row>
    <row r="2" spans="1:26" ht="21" customHeight="1" thickBot="1" x14ac:dyDescent="0.35">
      <c r="A2" s="1010"/>
      <c r="B2" s="1010"/>
      <c r="C2" s="989"/>
      <c r="D2" s="989"/>
      <c r="E2" s="989"/>
      <c r="F2" s="989"/>
      <c r="G2" s="989"/>
      <c r="H2" s="989"/>
      <c r="I2" s="989"/>
      <c r="J2" s="989"/>
    </row>
    <row r="3" spans="1:26" ht="12.75" customHeight="1" x14ac:dyDescent="0.3">
      <c r="A3" s="1011" t="s">
        <v>540</v>
      </c>
      <c r="B3" s="1012"/>
      <c r="C3" s="986" t="s">
        <v>361</v>
      </c>
      <c r="D3" s="987"/>
      <c r="E3" s="988"/>
      <c r="F3" s="505"/>
      <c r="G3" s="505"/>
      <c r="H3" s="505"/>
      <c r="I3" s="505"/>
      <c r="J3" s="693">
        <f>'Trip Report'!I3</f>
        <v>0</v>
      </c>
      <c r="L3" s="706">
        <v>9</v>
      </c>
      <c r="M3" s="707" t="s">
        <v>85</v>
      </c>
    </row>
    <row r="4" spans="1:26" ht="12.75" customHeight="1" x14ac:dyDescent="0.3">
      <c r="A4" s="1013" t="s">
        <v>541</v>
      </c>
      <c r="B4" s="1014"/>
      <c r="C4" s="983" t="s">
        <v>788</v>
      </c>
      <c r="D4" s="984"/>
      <c r="E4" s="985"/>
      <c r="F4" s="217"/>
      <c r="G4" s="217"/>
      <c r="H4" s="217"/>
      <c r="I4" s="217"/>
      <c r="J4" s="577">
        <f>'Trip Report'!I4</f>
        <v>0</v>
      </c>
      <c r="L4" s="708">
        <v>3</v>
      </c>
      <c r="M4" s="709" t="s">
        <v>81</v>
      </c>
    </row>
    <row r="5" spans="1:26" ht="12.75" customHeight="1" x14ac:dyDescent="0.3">
      <c r="A5" s="1013" t="s">
        <v>542</v>
      </c>
      <c r="B5" s="1014"/>
      <c r="C5" s="983" t="s">
        <v>547</v>
      </c>
      <c r="D5" s="984"/>
      <c r="E5" s="985"/>
      <c r="F5" s="217"/>
      <c r="G5" s="217"/>
      <c r="H5" s="217"/>
      <c r="I5" s="217"/>
      <c r="J5" s="506"/>
      <c r="L5" s="710">
        <v>1</v>
      </c>
      <c r="M5" s="711" t="s">
        <v>80</v>
      </c>
      <c r="N5" s="402"/>
      <c r="O5" s="402"/>
      <c r="P5" s="402"/>
      <c r="Q5" s="507"/>
    </row>
    <row r="6" spans="1:26" ht="13.5" customHeight="1" thickBot="1" x14ac:dyDescent="0.35">
      <c r="A6" s="1017" t="s">
        <v>543</v>
      </c>
      <c r="B6" s="1018"/>
      <c r="C6" s="990" t="s">
        <v>680</v>
      </c>
      <c r="D6" s="991"/>
      <c r="E6" s="992"/>
      <c r="F6" s="694"/>
      <c r="G6" s="694"/>
      <c r="H6" s="694"/>
      <c r="I6" s="694"/>
      <c r="J6" s="578">
        <f>'Trip Report'!D4</f>
        <v>0</v>
      </c>
      <c r="L6" s="712">
        <v>0</v>
      </c>
      <c r="M6" s="713" t="s">
        <v>79</v>
      </c>
      <c r="N6" s="406"/>
      <c r="O6" s="406"/>
      <c r="P6" s="406"/>
      <c r="Q6" s="507"/>
    </row>
    <row r="7" spans="1:26" ht="25.5" customHeight="1" thickBot="1" x14ac:dyDescent="0.35">
      <c r="A7" s="1004" t="s">
        <v>546</v>
      </c>
      <c r="B7" s="1005"/>
      <c r="C7" s="995" t="str">
        <f>IFERROR(IF((C66*0.4)+(E66*0.6)=0,"",(C66*0.4)+(E66*0.6)),"")</f>
        <v/>
      </c>
      <c r="D7" s="996"/>
      <c r="E7" s="997"/>
      <c r="F7" s="508"/>
      <c r="G7" s="505"/>
      <c r="H7" s="505"/>
      <c r="I7" s="505"/>
      <c r="J7" s="993" t="s">
        <v>661</v>
      </c>
      <c r="L7" s="714" t="s">
        <v>77</v>
      </c>
      <c r="M7" s="715" t="s">
        <v>15</v>
      </c>
      <c r="N7" s="402"/>
      <c r="O7" s="402"/>
      <c r="P7" s="402"/>
      <c r="Q7" s="507"/>
    </row>
    <row r="8" spans="1:26" ht="25.5" customHeight="1" thickBot="1" x14ac:dyDescent="0.35">
      <c r="A8" s="1006" t="s">
        <v>544</v>
      </c>
      <c r="B8" s="1007"/>
      <c r="C8" s="998"/>
      <c r="D8" s="999"/>
      <c r="E8" s="1000"/>
      <c r="F8" s="509"/>
      <c r="G8" s="509"/>
      <c r="H8" s="509"/>
      <c r="I8" s="509"/>
      <c r="J8" s="994"/>
      <c r="N8" s="402"/>
      <c r="O8" s="402"/>
      <c r="P8" s="402"/>
      <c r="Q8" s="507"/>
    </row>
    <row r="9" spans="1:26" ht="25.5" customHeight="1" thickBot="1" x14ac:dyDescent="0.35">
      <c r="A9" s="1008" t="s">
        <v>664</v>
      </c>
      <c r="B9" s="1009"/>
      <c r="C9" s="720" t="s">
        <v>82</v>
      </c>
      <c r="D9" s="721" t="s">
        <v>781</v>
      </c>
      <c r="E9" s="720" t="s">
        <v>84</v>
      </c>
      <c r="F9" s="509"/>
      <c r="G9" s="509"/>
      <c r="H9" s="509"/>
      <c r="I9" s="509"/>
      <c r="J9" s="719"/>
      <c r="N9" s="402"/>
      <c r="O9" s="402"/>
      <c r="P9" s="402"/>
      <c r="Q9" s="507"/>
    </row>
    <row r="10" spans="1:26" ht="13.5" thickBot="1" x14ac:dyDescent="0.35">
      <c r="A10" s="1015" t="s">
        <v>40</v>
      </c>
      <c r="B10" s="1016"/>
      <c r="C10" s="610">
        <f>IFERROR(D10/G10,0)</f>
        <v>0</v>
      </c>
      <c r="D10" s="611">
        <f>SUM(D11:D21)</f>
        <v>0</v>
      </c>
      <c r="E10" s="612">
        <f>IFERROR(F10/H10,0)</f>
        <v>0</v>
      </c>
      <c r="F10" s="613">
        <f>SUM(F11:F21)</f>
        <v>0</v>
      </c>
      <c r="G10" s="614">
        <f>SUM(G11:G21)</f>
        <v>0</v>
      </c>
      <c r="H10" s="614">
        <f>SUM(H11:H21)</f>
        <v>0</v>
      </c>
      <c r="I10" s="718">
        <f>SUM(I11:I21)</f>
        <v>30</v>
      </c>
      <c r="J10" s="604" t="s">
        <v>318</v>
      </c>
    </row>
    <row r="11" spans="1:26" s="34" customFormat="1" ht="26" x14ac:dyDescent="0.3">
      <c r="A11" s="510">
        <v>1</v>
      </c>
      <c r="B11" s="511" t="s">
        <v>645</v>
      </c>
      <c r="C11" s="512"/>
      <c r="D11" s="513">
        <f>IF(ISERROR(+C11/9*$G11),"n/a",(+C11/9*$G11))</f>
        <v>0</v>
      </c>
      <c r="E11" s="514"/>
      <c r="F11" s="513">
        <f>IF(ISERROR(+E11/9*$H11),"n/a",(+E11/9*$H11))</f>
        <v>0</v>
      </c>
      <c r="G11" s="515">
        <f>IF(OR(C11="n/a",C11=""),0,I11)</f>
        <v>0</v>
      </c>
      <c r="H11" s="515">
        <f>IF(OR(E11="n/a",E11=""),0,I11)</f>
        <v>0</v>
      </c>
      <c r="I11" s="515">
        <v>1</v>
      </c>
      <c r="J11" s="516"/>
      <c r="K11" s="35"/>
      <c r="L11" s="758">
        <v>1</v>
      </c>
      <c r="M11" s="799" t="s">
        <v>86</v>
      </c>
      <c r="N11" s="762"/>
      <c r="O11" s="763"/>
      <c r="P11" s="763"/>
      <c r="Q11" s="763"/>
      <c r="R11" s="763"/>
      <c r="S11" s="763"/>
      <c r="T11" s="763"/>
      <c r="U11" s="763"/>
      <c r="V11" s="763"/>
      <c r="W11" s="764"/>
      <c r="X11" s="35"/>
      <c r="Y11" s="35"/>
      <c r="Z11" s="35"/>
    </row>
    <row r="12" spans="1:26" s="34" customFormat="1" ht="26" x14ac:dyDescent="0.3">
      <c r="A12" s="519">
        <v>2</v>
      </c>
      <c r="B12" s="520" t="s">
        <v>87</v>
      </c>
      <c r="C12" s="521"/>
      <c r="D12" s="513">
        <f t="shared" ref="D12:D21" si="0">IF(ISERROR(+C12/9*$G12),"n/a",(+C12/9*$G12))</f>
        <v>0</v>
      </c>
      <c r="E12" s="521"/>
      <c r="F12" s="513">
        <f t="shared" ref="F12:F21" si="1">IF(ISERROR(+E12/9*$H12),"n/a",(+E12/9*$H12))</f>
        <v>0</v>
      </c>
      <c r="G12" s="515">
        <f t="shared" ref="G12:G35" si="2">IF(OR(C12="n/a",C12=""),0,I12)</f>
        <v>0</v>
      </c>
      <c r="H12" s="515">
        <f t="shared" ref="H12:H21" si="3">IF(OR(E12="n/a",E12=""),0,I12)</f>
        <v>0</v>
      </c>
      <c r="I12" s="522">
        <v>4</v>
      </c>
      <c r="J12" s="523"/>
      <c r="K12" s="35"/>
      <c r="L12" s="759">
        <v>2</v>
      </c>
      <c r="M12" s="800" t="s">
        <v>538</v>
      </c>
      <c r="N12" s="766"/>
      <c r="O12" s="766"/>
      <c r="P12" s="766"/>
      <c r="Q12" s="766"/>
      <c r="R12" s="766"/>
      <c r="S12" s="766"/>
      <c r="T12" s="766"/>
      <c r="U12" s="766"/>
      <c r="V12" s="766"/>
      <c r="W12" s="526"/>
      <c r="X12" s="35"/>
      <c r="Y12" s="35"/>
      <c r="Z12" s="35"/>
    </row>
    <row r="13" spans="1:26" s="34" customFormat="1" ht="26" x14ac:dyDescent="0.3">
      <c r="A13" s="344">
        <v>3</v>
      </c>
      <c r="B13" s="520" t="s">
        <v>88</v>
      </c>
      <c r="C13" s="521"/>
      <c r="D13" s="513">
        <f t="shared" si="0"/>
        <v>0</v>
      </c>
      <c r="E13" s="521"/>
      <c r="F13" s="513">
        <f t="shared" si="1"/>
        <v>0</v>
      </c>
      <c r="G13" s="515">
        <f t="shared" si="2"/>
        <v>0</v>
      </c>
      <c r="H13" s="515">
        <f t="shared" si="3"/>
        <v>0</v>
      </c>
      <c r="I13" s="527">
        <v>1</v>
      </c>
      <c r="J13" s="523"/>
      <c r="K13" s="35"/>
      <c r="L13" s="759">
        <v>3</v>
      </c>
      <c r="M13" s="801" t="s">
        <v>89</v>
      </c>
      <c r="N13" s="767"/>
      <c r="O13" s="766"/>
      <c r="P13" s="766"/>
      <c r="Q13" s="766"/>
      <c r="R13" s="766"/>
      <c r="S13" s="766"/>
      <c r="T13" s="766"/>
      <c r="U13" s="766"/>
      <c r="V13" s="766"/>
      <c r="W13" s="768"/>
      <c r="X13" s="35"/>
      <c r="Y13" s="35"/>
      <c r="Z13" s="35"/>
    </row>
    <row r="14" spans="1:26" s="66" customFormat="1" ht="26" x14ac:dyDescent="0.25">
      <c r="A14" s="528">
        <v>4</v>
      </c>
      <c r="B14" s="529" t="s">
        <v>90</v>
      </c>
      <c r="C14" s="521"/>
      <c r="D14" s="513">
        <f t="shared" si="0"/>
        <v>0</v>
      </c>
      <c r="E14" s="521"/>
      <c r="F14" s="513">
        <f t="shared" si="1"/>
        <v>0</v>
      </c>
      <c r="G14" s="515">
        <f t="shared" si="2"/>
        <v>0</v>
      </c>
      <c r="H14" s="515">
        <f t="shared" si="3"/>
        <v>0</v>
      </c>
      <c r="I14" s="522">
        <v>4</v>
      </c>
      <c r="J14" s="530"/>
      <c r="K14" s="65"/>
      <c r="L14" s="760">
        <v>4</v>
      </c>
      <c r="M14" s="800" t="s">
        <v>91</v>
      </c>
      <c r="N14" s="769"/>
      <c r="O14" s="770"/>
      <c r="P14" s="770"/>
      <c r="Q14" s="770"/>
      <c r="R14" s="770"/>
      <c r="S14" s="770"/>
      <c r="T14" s="770"/>
      <c r="U14" s="770"/>
      <c r="V14" s="770"/>
      <c r="W14" s="771"/>
      <c r="X14" s="65"/>
      <c r="Y14" s="65"/>
      <c r="Z14" s="65"/>
    </row>
    <row r="15" spans="1:26" s="34" customFormat="1" ht="26" x14ac:dyDescent="0.3">
      <c r="A15" s="519">
        <v>5</v>
      </c>
      <c r="B15" s="520" t="s">
        <v>92</v>
      </c>
      <c r="C15" s="521"/>
      <c r="D15" s="513">
        <f t="shared" si="0"/>
        <v>0</v>
      </c>
      <c r="E15" s="521"/>
      <c r="F15" s="513">
        <f t="shared" si="1"/>
        <v>0</v>
      </c>
      <c r="G15" s="515">
        <f t="shared" si="2"/>
        <v>0</v>
      </c>
      <c r="H15" s="515">
        <f t="shared" si="3"/>
        <v>0</v>
      </c>
      <c r="I15" s="522">
        <v>4</v>
      </c>
      <c r="J15" s="523"/>
      <c r="K15" s="35"/>
      <c r="L15" s="759">
        <v>5</v>
      </c>
      <c r="M15" s="802" t="s">
        <v>93</v>
      </c>
      <c r="N15" s="772"/>
      <c r="O15" s="772"/>
      <c r="P15" s="772"/>
      <c r="Q15" s="772"/>
      <c r="R15" s="772"/>
      <c r="S15" s="772"/>
      <c r="T15" s="772"/>
      <c r="U15" s="772"/>
      <c r="V15" s="772"/>
      <c r="W15" s="773"/>
      <c r="X15" s="35"/>
      <c r="Y15" s="35"/>
      <c r="Z15" s="35"/>
    </row>
    <row r="16" spans="1:26" s="34" customFormat="1" ht="26" x14ac:dyDescent="0.3">
      <c r="A16" s="519">
        <v>6</v>
      </c>
      <c r="B16" s="520" t="s">
        <v>94</v>
      </c>
      <c r="C16" s="521"/>
      <c r="D16" s="513">
        <f t="shared" si="0"/>
        <v>0</v>
      </c>
      <c r="E16" s="521"/>
      <c r="F16" s="513">
        <f t="shared" si="1"/>
        <v>0</v>
      </c>
      <c r="G16" s="515">
        <f t="shared" si="2"/>
        <v>0</v>
      </c>
      <c r="H16" s="515">
        <f t="shared" si="3"/>
        <v>0</v>
      </c>
      <c r="I16" s="522">
        <v>3</v>
      </c>
      <c r="J16" s="523"/>
      <c r="K16" s="35"/>
      <c r="L16" s="759">
        <v>6</v>
      </c>
      <c r="M16" s="801" t="s">
        <v>95</v>
      </c>
      <c r="N16" s="767"/>
      <c r="O16" s="766"/>
      <c r="P16" s="766"/>
      <c r="Q16" s="766"/>
      <c r="R16" s="766"/>
      <c r="S16" s="766"/>
      <c r="T16" s="766"/>
      <c r="U16" s="766"/>
      <c r="V16" s="766"/>
      <c r="W16" s="768"/>
      <c r="X16" s="35"/>
      <c r="Y16" s="35"/>
      <c r="Z16" s="35"/>
    </row>
    <row r="17" spans="1:26" s="34" customFormat="1" ht="26" x14ac:dyDescent="0.3">
      <c r="A17" s="519">
        <v>7</v>
      </c>
      <c r="B17" s="520" t="s">
        <v>407</v>
      </c>
      <c r="C17" s="521"/>
      <c r="D17" s="513">
        <f t="shared" si="0"/>
        <v>0</v>
      </c>
      <c r="E17" s="521"/>
      <c r="F17" s="513">
        <f t="shared" si="1"/>
        <v>0</v>
      </c>
      <c r="G17" s="515">
        <f t="shared" si="2"/>
        <v>0</v>
      </c>
      <c r="H17" s="515">
        <f t="shared" si="3"/>
        <v>0</v>
      </c>
      <c r="I17" s="522">
        <v>4</v>
      </c>
      <c r="J17" s="523"/>
      <c r="K17" s="35"/>
      <c r="L17" s="759">
        <v>7</v>
      </c>
      <c r="M17" s="800" t="s">
        <v>752</v>
      </c>
      <c r="N17" s="767"/>
      <c r="O17" s="766"/>
      <c r="P17" s="766"/>
      <c r="Q17" s="766"/>
      <c r="R17" s="766"/>
      <c r="S17" s="766"/>
      <c r="T17" s="766"/>
      <c r="U17" s="766"/>
      <c r="V17" s="766"/>
      <c r="W17" s="768"/>
      <c r="X17" s="35"/>
      <c r="Y17" s="35"/>
      <c r="Z17" s="35"/>
    </row>
    <row r="18" spans="1:26" s="34" customFormat="1" ht="26" x14ac:dyDescent="0.3">
      <c r="A18" s="519">
        <v>8</v>
      </c>
      <c r="B18" s="520" t="s">
        <v>96</v>
      </c>
      <c r="C18" s="521"/>
      <c r="D18" s="513">
        <f t="shared" si="0"/>
        <v>0</v>
      </c>
      <c r="E18" s="521"/>
      <c r="F18" s="513">
        <f t="shared" si="1"/>
        <v>0</v>
      </c>
      <c r="G18" s="515">
        <f t="shared" si="2"/>
        <v>0</v>
      </c>
      <c r="H18" s="515">
        <f t="shared" si="3"/>
        <v>0</v>
      </c>
      <c r="I18" s="522">
        <v>3</v>
      </c>
      <c r="J18" s="523"/>
      <c r="K18" s="35"/>
      <c r="L18" s="759">
        <v>8</v>
      </c>
      <c r="M18" s="800" t="s">
        <v>97</v>
      </c>
      <c r="N18" s="767"/>
      <c r="O18" s="766"/>
      <c r="P18" s="766"/>
      <c r="Q18" s="766"/>
      <c r="R18" s="766"/>
      <c r="S18" s="766"/>
      <c r="T18" s="766"/>
      <c r="U18" s="766"/>
      <c r="V18" s="766"/>
      <c r="W18" s="768"/>
      <c r="X18" s="35"/>
      <c r="Y18" s="35"/>
      <c r="Z18" s="35"/>
    </row>
    <row r="19" spans="1:26" s="34" customFormat="1" ht="26" x14ac:dyDescent="0.3">
      <c r="A19" s="344">
        <v>9</v>
      </c>
      <c r="B19" s="520" t="s">
        <v>98</v>
      </c>
      <c r="C19" s="521"/>
      <c r="D19" s="513">
        <f t="shared" si="0"/>
        <v>0</v>
      </c>
      <c r="E19" s="521"/>
      <c r="F19" s="513">
        <f t="shared" si="1"/>
        <v>0</v>
      </c>
      <c r="G19" s="515">
        <f t="shared" si="2"/>
        <v>0</v>
      </c>
      <c r="H19" s="515">
        <f t="shared" si="3"/>
        <v>0</v>
      </c>
      <c r="I19" s="527">
        <v>1</v>
      </c>
      <c r="J19" s="523"/>
      <c r="K19" s="35"/>
      <c r="L19" s="759">
        <v>9</v>
      </c>
      <c r="M19" s="800" t="s">
        <v>99</v>
      </c>
      <c r="N19" s="767"/>
      <c r="O19" s="766"/>
      <c r="P19" s="766"/>
      <c r="Q19" s="766"/>
      <c r="R19" s="766"/>
      <c r="S19" s="766"/>
      <c r="T19" s="766"/>
      <c r="U19" s="766"/>
      <c r="V19" s="766"/>
      <c r="W19" s="768"/>
      <c r="X19" s="35"/>
      <c r="Y19" s="35"/>
      <c r="Z19" s="35"/>
    </row>
    <row r="20" spans="1:26" s="67" customFormat="1" ht="26" x14ac:dyDescent="0.25">
      <c r="A20" s="528">
        <v>10</v>
      </c>
      <c r="B20" s="533" t="s">
        <v>644</v>
      </c>
      <c r="C20" s="521"/>
      <c r="D20" s="513">
        <f t="shared" si="0"/>
        <v>0</v>
      </c>
      <c r="E20" s="521"/>
      <c r="F20" s="513">
        <f t="shared" si="1"/>
        <v>0</v>
      </c>
      <c r="G20" s="515">
        <f t="shared" si="2"/>
        <v>0</v>
      </c>
      <c r="H20" s="515">
        <f t="shared" si="3"/>
        <v>0</v>
      </c>
      <c r="I20" s="534">
        <v>4</v>
      </c>
      <c r="J20" s="535"/>
      <c r="L20" s="760">
        <v>10</v>
      </c>
      <c r="M20" s="802" t="s">
        <v>100</v>
      </c>
      <c r="N20" s="774"/>
      <c r="O20" s="775"/>
      <c r="P20" s="775"/>
      <c r="Q20" s="775"/>
      <c r="R20" s="775"/>
      <c r="S20" s="775"/>
      <c r="T20" s="775"/>
      <c r="U20" s="775"/>
      <c r="V20" s="775"/>
      <c r="W20" s="776"/>
    </row>
    <row r="21" spans="1:26" s="66" customFormat="1" ht="26.5" thickBot="1" x14ac:dyDescent="0.3">
      <c r="A21" s="536">
        <v>11</v>
      </c>
      <c r="B21" s="537" t="s">
        <v>101</v>
      </c>
      <c r="C21" s="521"/>
      <c r="D21" s="513">
        <f t="shared" si="0"/>
        <v>0</v>
      </c>
      <c r="E21" s="538"/>
      <c r="F21" s="513">
        <f t="shared" si="1"/>
        <v>0</v>
      </c>
      <c r="G21" s="515">
        <f t="shared" si="2"/>
        <v>0</v>
      </c>
      <c r="H21" s="515">
        <f t="shared" si="3"/>
        <v>0</v>
      </c>
      <c r="I21" s="539">
        <v>1</v>
      </c>
      <c r="J21" s="136"/>
      <c r="K21" s="65"/>
      <c r="L21" s="761">
        <v>11</v>
      </c>
      <c r="M21" s="803" t="s">
        <v>102</v>
      </c>
      <c r="N21" s="541"/>
      <c r="O21" s="541"/>
      <c r="P21" s="541"/>
      <c r="Q21" s="541"/>
      <c r="R21" s="541"/>
      <c r="S21" s="541"/>
      <c r="T21" s="541"/>
      <c r="U21" s="541"/>
      <c r="V21" s="541"/>
      <c r="W21" s="542"/>
      <c r="X21" s="65"/>
      <c r="Y21" s="65"/>
      <c r="Z21" s="65"/>
    </row>
    <row r="22" spans="1:26" ht="13.5" thickBot="1" x14ac:dyDescent="0.35">
      <c r="A22" s="934" t="s">
        <v>103</v>
      </c>
      <c r="B22" s="935"/>
      <c r="C22" s="610">
        <f>IFERROR(D22/G22,0)</f>
        <v>0</v>
      </c>
      <c r="D22" s="615">
        <f>SUM(D23:D29)</f>
        <v>0</v>
      </c>
      <c r="E22" s="610">
        <f>IFERROR(F22/H22,0)</f>
        <v>0</v>
      </c>
      <c r="F22" s="613">
        <f>SUM(F23:F29)</f>
        <v>0</v>
      </c>
      <c r="G22" s="614">
        <f>SUM(G23:G29)</f>
        <v>0</v>
      </c>
      <c r="H22" s="614">
        <f>SUM(H23:H29)</f>
        <v>0</v>
      </c>
      <c r="I22" s="614">
        <f>SUM(I23:I29)</f>
        <v>11</v>
      </c>
      <c r="J22" s="616"/>
      <c r="M22" s="68"/>
      <c r="N22" s="543"/>
      <c r="O22" s="543"/>
      <c r="P22" s="543"/>
      <c r="Q22" s="543"/>
      <c r="R22" s="543"/>
      <c r="S22" s="543"/>
      <c r="T22" s="543"/>
      <c r="U22" s="543"/>
      <c r="V22" s="543"/>
      <c r="W22" s="543"/>
    </row>
    <row r="23" spans="1:26" s="69" customFormat="1" ht="26" x14ac:dyDescent="0.25">
      <c r="A23" s="510">
        <v>12</v>
      </c>
      <c r="B23" s="544" t="s">
        <v>104</v>
      </c>
      <c r="C23" s="512"/>
      <c r="D23" s="513">
        <f t="shared" ref="D23:D29" si="4">IF(ISERROR(+C23/9*$G23),"n/a",(+C23/9*$G23))</f>
        <v>0</v>
      </c>
      <c r="E23" s="512"/>
      <c r="F23" s="513">
        <f t="shared" ref="F23:F29" si="5">IF(ISERROR(+E23/9*$H23),"n/a",(+E23/9*$H23))</f>
        <v>0</v>
      </c>
      <c r="G23" s="515">
        <f t="shared" si="2"/>
        <v>0</v>
      </c>
      <c r="H23" s="515">
        <f t="shared" ref="H23:H29" si="6">IF(OR(E23="n/a",E23=""),0,I23)</f>
        <v>0</v>
      </c>
      <c r="I23" s="515">
        <v>1</v>
      </c>
      <c r="J23" s="516"/>
      <c r="K23" s="68"/>
      <c r="L23" s="758">
        <v>12</v>
      </c>
      <c r="M23" s="777" t="s">
        <v>105</v>
      </c>
      <c r="N23" s="763"/>
      <c r="O23" s="763"/>
      <c r="P23" s="763"/>
      <c r="Q23" s="763"/>
      <c r="R23" s="763"/>
      <c r="S23" s="763"/>
      <c r="T23" s="763"/>
      <c r="U23" s="763"/>
      <c r="V23" s="763"/>
      <c r="W23" s="764"/>
      <c r="X23" s="68"/>
      <c r="Y23" s="68"/>
      <c r="Z23" s="68"/>
    </row>
    <row r="24" spans="1:26" s="69" customFormat="1" x14ac:dyDescent="0.25">
      <c r="A24" s="344">
        <v>13</v>
      </c>
      <c r="B24" s="545" t="s">
        <v>106</v>
      </c>
      <c r="C24" s="521"/>
      <c r="D24" s="513">
        <f t="shared" si="4"/>
        <v>0</v>
      </c>
      <c r="E24" s="521"/>
      <c r="F24" s="513">
        <f t="shared" si="5"/>
        <v>0</v>
      </c>
      <c r="G24" s="515">
        <f t="shared" si="2"/>
        <v>0</v>
      </c>
      <c r="H24" s="515">
        <f t="shared" si="6"/>
        <v>0</v>
      </c>
      <c r="I24" s="527">
        <v>1</v>
      </c>
      <c r="J24" s="530"/>
      <c r="K24" s="68"/>
      <c r="L24" s="759">
        <v>13</v>
      </c>
      <c r="M24" s="524" t="s">
        <v>107</v>
      </c>
      <c r="N24" s="525"/>
      <c r="O24" s="525"/>
      <c r="P24" s="525"/>
      <c r="Q24" s="525"/>
      <c r="R24" s="525"/>
      <c r="S24" s="525"/>
      <c r="T24" s="525"/>
      <c r="U24" s="525"/>
      <c r="V24" s="525"/>
      <c r="W24" s="526"/>
      <c r="X24" s="68"/>
      <c r="Y24" s="68"/>
      <c r="Z24" s="68"/>
    </row>
    <row r="25" spans="1:26" s="69" customFormat="1" ht="26" x14ac:dyDescent="0.25">
      <c r="A25" s="519">
        <v>14</v>
      </c>
      <c r="B25" s="545" t="s">
        <v>643</v>
      </c>
      <c r="C25" s="521"/>
      <c r="D25" s="513">
        <f t="shared" si="4"/>
        <v>0</v>
      </c>
      <c r="E25" s="521"/>
      <c r="F25" s="513">
        <f t="shared" si="5"/>
        <v>0</v>
      </c>
      <c r="G25" s="515">
        <f t="shared" si="2"/>
        <v>0</v>
      </c>
      <c r="H25" s="515">
        <f t="shared" si="6"/>
        <v>0</v>
      </c>
      <c r="I25" s="522">
        <v>2</v>
      </c>
      <c r="J25" s="530"/>
      <c r="K25" s="68"/>
      <c r="L25" s="759">
        <v>14</v>
      </c>
      <c r="M25" s="778" t="s">
        <v>108</v>
      </c>
      <c r="N25" s="766"/>
      <c r="O25" s="766"/>
      <c r="P25" s="766"/>
      <c r="Q25" s="766"/>
      <c r="R25" s="766"/>
      <c r="S25" s="766"/>
      <c r="T25" s="766"/>
      <c r="U25" s="766"/>
      <c r="V25" s="766"/>
      <c r="W25" s="768"/>
      <c r="X25" s="68"/>
      <c r="Y25" s="68"/>
      <c r="Z25" s="68"/>
    </row>
    <row r="26" spans="1:26" s="69" customFormat="1" ht="26" x14ac:dyDescent="0.25">
      <c r="A26" s="519">
        <v>15</v>
      </c>
      <c r="B26" s="545" t="s">
        <v>109</v>
      </c>
      <c r="C26" s="521"/>
      <c r="D26" s="513">
        <f t="shared" si="4"/>
        <v>0</v>
      </c>
      <c r="E26" s="521"/>
      <c r="F26" s="513">
        <f t="shared" si="5"/>
        <v>0</v>
      </c>
      <c r="G26" s="515">
        <f t="shared" si="2"/>
        <v>0</v>
      </c>
      <c r="H26" s="515">
        <f t="shared" si="6"/>
        <v>0</v>
      </c>
      <c r="I26" s="522">
        <v>3</v>
      </c>
      <c r="J26" s="530"/>
      <c r="K26" s="68"/>
      <c r="L26" s="759">
        <v>15</v>
      </c>
      <c r="M26" s="778" t="s">
        <v>97</v>
      </c>
      <c r="N26" s="766"/>
      <c r="O26" s="766"/>
      <c r="P26" s="766"/>
      <c r="Q26" s="766"/>
      <c r="R26" s="766"/>
      <c r="S26" s="766"/>
      <c r="T26" s="766"/>
      <c r="U26" s="766"/>
      <c r="V26" s="766"/>
      <c r="W26" s="768"/>
      <c r="X26" s="68"/>
      <c r="Y26" s="68"/>
      <c r="Z26" s="68"/>
    </row>
    <row r="27" spans="1:26" s="69" customFormat="1" ht="26" x14ac:dyDescent="0.25">
      <c r="A27" s="519">
        <v>16</v>
      </c>
      <c r="B27" s="545" t="s">
        <v>642</v>
      </c>
      <c r="C27" s="521"/>
      <c r="D27" s="513">
        <f t="shared" si="4"/>
        <v>0</v>
      </c>
      <c r="E27" s="521"/>
      <c r="F27" s="513">
        <f t="shared" si="5"/>
        <v>0</v>
      </c>
      <c r="G27" s="515">
        <f t="shared" si="2"/>
        <v>0</v>
      </c>
      <c r="H27" s="515">
        <f t="shared" si="6"/>
        <v>0</v>
      </c>
      <c r="I27" s="522">
        <v>2</v>
      </c>
      <c r="J27" s="530"/>
      <c r="K27" s="68"/>
      <c r="L27" s="759">
        <v>16</v>
      </c>
      <c r="M27" s="524" t="s">
        <v>110</v>
      </c>
      <c r="N27" s="525"/>
      <c r="O27" s="525"/>
      <c r="P27" s="525"/>
      <c r="Q27" s="525"/>
      <c r="R27" s="525"/>
      <c r="S27" s="525"/>
      <c r="T27" s="525"/>
      <c r="U27" s="525"/>
      <c r="V27" s="525"/>
      <c r="W27" s="526"/>
      <c r="X27" s="68"/>
      <c r="Y27" s="68"/>
      <c r="Z27" s="68"/>
    </row>
    <row r="28" spans="1:26" s="69" customFormat="1" ht="26" x14ac:dyDescent="0.25">
      <c r="A28" s="344">
        <v>17</v>
      </c>
      <c r="B28" s="545" t="s">
        <v>641</v>
      </c>
      <c r="C28" s="521"/>
      <c r="D28" s="513">
        <f t="shared" si="4"/>
        <v>0</v>
      </c>
      <c r="E28" s="521"/>
      <c r="F28" s="513">
        <f t="shared" si="5"/>
        <v>0</v>
      </c>
      <c r="G28" s="515">
        <f t="shared" si="2"/>
        <v>0</v>
      </c>
      <c r="H28" s="515">
        <f t="shared" si="6"/>
        <v>0</v>
      </c>
      <c r="I28" s="527">
        <v>1</v>
      </c>
      <c r="J28" s="530"/>
      <c r="K28" s="68"/>
      <c r="L28" s="759">
        <v>17</v>
      </c>
      <c r="M28" s="778" t="s">
        <v>165</v>
      </c>
      <c r="N28" s="766"/>
      <c r="O28" s="766"/>
      <c r="P28" s="766"/>
      <c r="Q28" s="766"/>
      <c r="R28" s="766"/>
      <c r="S28" s="766"/>
      <c r="T28" s="766"/>
      <c r="U28" s="766"/>
      <c r="V28" s="766"/>
      <c r="W28" s="768"/>
      <c r="X28" s="68"/>
      <c r="Y28" s="68"/>
      <c r="Z28" s="68"/>
    </row>
    <row r="29" spans="1:26" s="69" customFormat="1" ht="26.5" thickBot="1" x14ac:dyDescent="0.3">
      <c r="A29" s="536">
        <v>18</v>
      </c>
      <c r="B29" s="546" t="s">
        <v>111</v>
      </c>
      <c r="C29" s="547"/>
      <c r="D29" s="513">
        <f t="shared" si="4"/>
        <v>0</v>
      </c>
      <c r="E29" s="538"/>
      <c r="F29" s="513">
        <f t="shared" si="5"/>
        <v>0</v>
      </c>
      <c r="G29" s="515">
        <f t="shared" si="2"/>
        <v>0</v>
      </c>
      <c r="H29" s="515">
        <f t="shared" si="6"/>
        <v>0</v>
      </c>
      <c r="I29" s="527">
        <v>1</v>
      </c>
      <c r="J29" s="548"/>
      <c r="K29" s="68"/>
      <c r="L29" s="761">
        <v>18</v>
      </c>
      <c r="M29" s="549" t="s">
        <v>112</v>
      </c>
      <c r="N29" s="550"/>
      <c r="O29" s="550"/>
      <c r="P29" s="550"/>
      <c r="Q29" s="550"/>
      <c r="R29" s="550"/>
      <c r="S29" s="550"/>
      <c r="T29" s="550"/>
      <c r="U29" s="550"/>
      <c r="V29" s="550"/>
      <c r="W29" s="551"/>
      <c r="X29" s="68"/>
      <c r="Y29" s="68"/>
      <c r="Z29" s="68"/>
    </row>
    <row r="30" spans="1:26" ht="13.5" thickBot="1" x14ac:dyDescent="0.35">
      <c r="A30" s="934" t="s">
        <v>113</v>
      </c>
      <c r="B30" s="935"/>
      <c r="C30" s="610">
        <f>IFERROR(D30/G30,0)</f>
        <v>0</v>
      </c>
      <c r="D30" s="611">
        <f>SUM(D31:D35)</f>
        <v>0</v>
      </c>
      <c r="E30" s="610">
        <f>IFERROR(F30/H30,0)</f>
        <v>0</v>
      </c>
      <c r="F30" s="613">
        <f>SUM(F31:F35)</f>
        <v>0</v>
      </c>
      <c r="G30" s="614">
        <f>SUM(G31:G35)</f>
        <v>0</v>
      </c>
      <c r="H30" s="614">
        <f>SUM(H31:H35)</f>
        <v>0</v>
      </c>
      <c r="I30" s="614">
        <f>SUM(I31:I35)</f>
        <v>8</v>
      </c>
      <c r="J30" s="616"/>
      <c r="M30" s="68"/>
      <c r="N30" s="543"/>
      <c r="O30" s="543"/>
      <c r="P30" s="543"/>
      <c r="Q30" s="543"/>
      <c r="R30" s="543"/>
      <c r="S30" s="543"/>
      <c r="T30" s="543"/>
      <c r="U30" s="543"/>
      <c r="V30" s="543"/>
      <c r="W30" s="543"/>
    </row>
    <row r="31" spans="1:26" x14ac:dyDescent="0.3">
      <c r="A31" s="510">
        <v>19</v>
      </c>
      <c r="B31" s="544" t="s">
        <v>114</v>
      </c>
      <c r="C31" s="512"/>
      <c r="D31" s="513">
        <f t="shared" ref="D31:D35" si="7">IF(ISERROR(+C31/9*$G31),"n/a",(+C31/9*$G31))</f>
        <v>0</v>
      </c>
      <c r="E31" s="512"/>
      <c r="F31" s="513">
        <f t="shared" ref="F31:F35" si="8">IF(ISERROR(+E31/9*$H31),"n/a",(+E31/9*$H31))</f>
        <v>0</v>
      </c>
      <c r="G31" s="515">
        <f t="shared" si="2"/>
        <v>0</v>
      </c>
      <c r="H31" s="515">
        <f t="shared" ref="H31:H35" si="9">IF(OR(E31="n/a",E31=""),0,I31)</f>
        <v>0</v>
      </c>
      <c r="I31" s="515">
        <v>1</v>
      </c>
      <c r="J31" s="516"/>
      <c r="L31" s="758">
        <v>19</v>
      </c>
      <c r="M31" s="129" t="s">
        <v>115</v>
      </c>
      <c r="N31" s="517"/>
      <c r="O31" s="517"/>
      <c r="P31" s="517"/>
      <c r="Q31" s="517"/>
      <c r="R31" s="517"/>
      <c r="S31" s="517"/>
      <c r="T31" s="517"/>
      <c r="U31" s="517"/>
      <c r="V31" s="517"/>
      <c r="W31" s="518"/>
    </row>
    <row r="32" spans="1:26" ht="26" x14ac:dyDescent="0.3">
      <c r="A32" s="519">
        <v>20</v>
      </c>
      <c r="B32" s="545" t="s">
        <v>116</v>
      </c>
      <c r="C32" s="521"/>
      <c r="D32" s="513">
        <f t="shared" si="7"/>
        <v>0</v>
      </c>
      <c r="E32" s="521"/>
      <c r="F32" s="513">
        <f t="shared" si="8"/>
        <v>0</v>
      </c>
      <c r="G32" s="515">
        <f t="shared" si="2"/>
        <v>0</v>
      </c>
      <c r="H32" s="515">
        <f t="shared" si="9"/>
        <v>0</v>
      </c>
      <c r="I32" s="522">
        <v>3</v>
      </c>
      <c r="J32" s="523"/>
      <c r="L32" s="759">
        <v>20</v>
      </c>
      <c r="M32" s="778" t="s">
        <v>117</v>
      </c>
      <c r="N32" s="766"/>
      <c r="O32" s="766"/>
      <c r="P32" s="766"/>
      <c r="Q32" s="766"/>
      <c r="R32" s="766"/>
      <c r="S32" s="766"/>
      <c r="T32" s="766"/>
      <c r="U32" s="766"/>
      <c r="V32" s="766"/>
      <c r="W32" s="768"/>
    </row>
    <row r="33" spans="1:26" s="62" customFormat="1" ht="26" x14ac:dyDescent="0.25">
      <c r="A33" s="552">
        <v>21</v>
      </c>
      <c r="B33" s="533" t="s">
        <v>118</v>
      </c>
      <c r="C33" s="521"/>
      <c r="D33" s="513">
        <f t="shared" si="7"/>
        <v>0</v>
      </c>
      <c r="E33" s="521"/>
      <c r="F33" s="513">
        <f t="shared" si="8"/>
        <v>0</v>
      </c>
      <c r="G33" s="515">
        <f t="shared" si="2"/>
        <v>0</v>
      </c>
      <c r="H33" s="515">
        <f t="shared" si="9"/>
        <v>0</v>
      </c>
      <c r="I33" s="527">
        <v>1</v>
      </c>
      <c r="J33" s="530"/>
      <c r="K33" s="60"/>
      <c r="L33" s="760">
        <v>21</v>
      </c>
      <c r="M33" s="524" t="s">
        <v>119</v>
      </c>
      <c r="N33" s="531"/>
      <c r="O33" s="531"/>
      <c r="P33" s="531"/>
      <c r="Q33" s="531"/>
      <c r="R33" s="531"/>
      <c r="S33" s="531"/>
      <c r="T33" s="531"/>
      <c r="U33" s="531"/>
      <c r="V33" s="531"/>
      <c r="W33" s="532"/>
      <c r="X33" s="60"/>
      <c r="Y33" s="60"/>
      <c r="Z33" s="60"/>
    </row>
    <row r="34" spans="1:26" ht="26" x14ac:dyDescent="0.3">
      <c r="A34" s="519">
        <v>22</v>
      </c>
      <c r="B34" s="545" t="s">
        <v>120</v>
      </c>
      <c r="C34" s="521"/>
      <c r="D34" s="513">
        <f t="shared" si="7"/>
        <v>0</v>
      </c>
      <c r="E34" s="521"/>
      <c r="F34" s="513">
        <f t="shared" si="8"/>
        <v>0</v>
      </c>
      <c r="G34" s="515">
        <f t="shared" si="2"/>
        <v>0</v>
      </c>
      <c r="H34" s="515">
        <f t="shared" si="9"/>
        <v>0</v>
      </c>
      <c r="I34" s="522">
        <v>2</v>
      </c>
      <c r="J34" s="523"/>
      <c r="L34" s="759">
        <v>22</v>
      </c>
      <c r="M34" s="778" t="s">
        <v>121</v>
      </c>
      <c r="N34" s="766"/>
      <c r="O34" s="766"/>
      <c r="P34" s="766"/>
      <c r="Q34" s="766"/>
      <c r="R34" s="766"/>
      <c r="S34" s="766"/>
      <c r="T34" s="766"/>
      <c r="U34" s="766"/>
      <c r="V34" s="766"/>
      <c r="W34" s="768"/>
    </row>
    <row r="35" spans="1:26" ht="26.5" thickBot="1" x14ac:dyDescent="0.35">
      <c r="A35" s="553">
        <v>23</v>
      </c>
      <c r="B35" s="554" t="s">
        <v>122</v>
      </c>
      <c r="C35" s="547"/>
      <c r="D35" s="513">
        <f t="shared" si="7"/>
        <v>0</v>
      </c>
      <c r="E35" s="538"/>
      <c r="F35" s="513">
        <f t="shared" si="8"/>
        <v>0</v>
      </c>
      <c r="G35" s="515">
        <f t="shared" si="2"/>
        <v>0</v>
      </c>
      <c r="H35" s="515">
        <f t="shared" si="9"/>
        <v>0</v>
      </c>
      <c r="I35" s="527">
        <v>1</v>
      </c>
      <c r="J35" s="555"/>
      <c r="L35" s="791">
        <v>23</v>
      </c>
      <c r="M35" s="540" t="s">
        <v>121</v>
      </c>
      <c r="N35" s="556"/>
      <c r="O35" s="556"/>
      <c r="P35" s="556"/>
      <c r="Q35" s="556"/>
      <c r="R35" s="556"/>
      <c r="S35" s="556"/>
      <c r="T35" s="556"/>
      <c r="U35" s="556"/>
      <c r="V35" s="556"/>
      <c r="W35" s="557"/>
    </row>
    <row r="36" spans="1:26" ht="13.5" thickBot="1" x14ac:dyDescent="0.35">
      <c r="A36" s="934" t="s">
        <v>123</v>
      </c>
      <c r="B36" s="935"/>
      <c r="C36" s="610">
        <f>IFERROR(D36/G36,0)</f>
        <v>0</v>
      </c>
      <c r="D36" s="611">
        <f>SUM(D38:D61)</f>
        <v>0</v>
      </c>
      <c r="E36" s="610">
        <f>IFERROR(F36/H36,0)</f>
        <v>0</v>
      </c>
      <c r="F36" s="613">
        <f>SUM(F38:F61)</f>
        <v>0</v>
      </c>
      <c r="G36" s="614">
        <f>SUM(G37:G61)</f>
        <v>0</v>
      </c>
      <c r="H36" s="614">
        <f>SUM(H37:H61)</f>
        <v>0</v>
      </c>
      <c r="I36" s="614">
        <f>SUM(I38:I61)</f>
        <v>42</v>
      </c>
      <c r="J36" s="606"/>
      <c r="M36" s="68"/>
      <c r="N36" s="543"/>
      <c r="O36" s="543"/>
      <c r="P36" s="543"/>
      <c r="Q36" s="543"/>
      <c r="R36" s="543"/>
      <c r="S36" s="543"/>
      <c r="T36" s="543"/>
      <c r="U36" s="543"/>
      <c r="V36" s="543"/>
      <c r="W36" s="543"/>
    </row>
    <row r="37" spans="1:26" x14ac:dyDescent="0.3">
      <c r="A37" s="510">
        <v>24</v>
      </c>
      <c r="B37" s="558" t="s">
        <v>647</v>
      </c>
      <c r="C37" s="754"/>
      <c r="D37" s="754"/>
      <c r="E37" s="754"/>
      <c r="F37" s="559"/>
      <c r="G37" s="560"/>
      <c r="H37" s="560"/>
      <c r="I37" s="560"/>
      <c r="J37" s="561"/>
      <c r="L37" s="163">
        <v>24</v>
      </c>
      <c r="M37" s="130"/>
      <c r="N37" s="562"/>
      <c r="O37" s="562"/>
      <c r="P37" s="562"/>
      <c r="Q37" s="562"/>
      <c r="R37" s="562"/>
      <c r="S37" s="562"/>
      <c r="T37" s="562"/>
      <c r="U37" s="562"/>
      <c r="V37" s="562"/>
      <c r="W37" s="563"/>
    </row>
    <row r="38" spans="1:26" ht="26" x14ac:dyDescent="0.3">
      <c r="A38" s="344" t="s">
        <v>651</v>
      </c>
      <c r="B38" s="564" t="s">
        <v>124</v>
      </c>
      <c r="C38" s="521"/>
      <c r="D38" s="513">
        <f t="shared" ref="D38:D61" si="10">IF(ISERROR(+C38/9*$G38),"n/a",(+C38/9*$G38))</f>
        <v>0</v>
      </c>
      <c r="E38" s="521"/>
      <c r="F38" s="513">
        <f t="shared" ref="F38:F61" si="11">IF(ISERROR(+E38/9*$H38),"n/a",(+E38/9*$H38))</f>
        <v>0</v>
      </c>
      <c r="G38" s="515">
        <f t="shared" ref="G38:G61" si="12">IF(OR(C38="n/a",C38=""),0,I38)</f>
        <v>0</v>
      </c>
      <c r="H38" s="515">
        <f t="shared" ref="H38:H61" si="13">IF(OR(E38="n/a",E38=""),0,I38)</f>
        <v>0</v>
      </c>
      <c r="I38" s="527">
        <v>1</v>
      </c>
      <c r="J38" s="523"/>
      <c r="L38" s="154" t="s">
        <v>651</v>
      </c>
      <c r="M38" s="792" t="s">
        <v>121</v>
      </c>
      <c r="N38" s="766"/>
      <c r="O38" s="766"/>
      <c r="P38" s="766"/>
      <c r="Q38" s="766"/>
      <c r="R38" s="766"/>
      <c r="S38" s="766"/>
      <c r="T38" s="766"/>
      <c r="U38" s="766"/>
      <c r="V38" s="766"/>
      <c r="W38" s="768"/>
    </row>
    <row r="39" spans="1:26" ht="26" x14ac:dyDescent="0.3">
      <c r="A39" s="519">
        <v>25</v>
      </c>
      <c r="B39" s="564" t="s">
        <v>164</v>
      </c>
      <c r="C39" s="521"/>
      <c r="D39" s="513">
        <f t="shared" si="10"/>
        <v>0</v>
      </c>
      <c r="E39" s="521"/>
      <c r="F39" s="513">
        <f t="shared" si="11"/>
        <v>0</v>
      </c>
      <c r="G39" s="515">
        <f t="shared" si="12"/>
        <v>0</v>
      </c>
      <c r="H39" s="515">
        <f t="shared" si="13"/>
        <v>0</v>
      </c>
      <c r="I39" s="522">
        <v>4</v>
      </c>
      <c r="J39" s="523"/>
      <c r="L39" s="154">
        <v>25</v>
      </c>
      <c r="M39" s="71" t="s">
        <v>552</v>
      </c>
      <c r="N39" s="525"/>
      <c r="O39" s="525"/>
      <c r="P39" s="525"/>
      <c r="Q39" s="525"/>
      <c r="R39" s="525"/>
      <c r="S39" s="525"/>
      <c r="T39" s="525"/>
      <c r="U39" s="525"/>
      <c r="V39" s="525"/>
      <c r="W39" s="526"/>
    </row>
    <row r="40" spans="1:26" x14ac:dyDescent="0.3">
      <c r="A40" s="344">
        <v>26</v>
      </c>
      <c r="B40" s="564" t="s">
        <v>125</v>
      </c>
      <c r="C40" s="521"/>
      <c r="D40" s="513">
        <f t="shared" si="10"/>
        <v>0</v>
      </c>
      <c r="E40" s="521"/>
      <c r="F40" s="513">
        <f t="shared" si="11"/>
        <v>0</v>
      </c>
      <c r="G40" s="515">
        <f t="shared" si="12"/>
        <v>0</v>
      </c>
      <c r="H40" s="515">
        <f t="shared" si="13"/>
        <v>0</v>
      </c>
      <c r="I40" s="527">
        <v>1</v>
      </c>
      <c r="J40" s="523"/>
      <c r="L40" s="154">
        <v>26</v>
      </c>
      <c r="M40" s="792" t="s">
        <v>126</v>
      </c>
      <c r="N40" s="770"/>
      <c r="O40" s="770"/>
      <c r="P40" s="770"/>
      <c r="Q40" s="770"/>
      <c r="R40" s="770"/>
      <c r="S40" s="770"/>
      <c r="T40" s="770"/>
      <c r="U40" s="770"/>
      <c r="V40" s="770"/>
      <c r="W40" s="771"/>
    </row>
    <row r="41" spans="1:26" ht="26" x14ac:dyDescent="0.3">
      <c r="A41" s="344">
        <v>27</v>
      </c>
      <c r="B41" s="564" t="s">
        <v>127</v>
      </c>
      <c r="C41" s="521"/>
      <c r="D41" s="513">
        <f t="shared" si="10"/>
        <v>0</v>
      </c>
      <c r="E41" s="521"/>
      <c r="F41" s="513">
        <f t="shared" si="11"/>
        <v>0</v>
      </c>
      <c r="G41" s="515">
        <f t="shared" si="12"/>
        <v>0</v>
      </c>
      <c r="H41" s="515">
        <f t="shared" si="13"/>
        <v>0</v>
      </c>
      <c r="I41" s="527">
        <v>1</v>
      </c>
      <c r="J41" s="523"/>
      <c r="L41" s="154">
        <v>27</v>
      </c>
      <c r="M41" s="71" t="s">
        <v>128</v>
      </c>
      <c r="N41" s="525"/>
      <c r="O41" s="525"/>
      <c r="P41" s="525"/>
      <c r="Q41" s="525"/>
      <c r="R41" s="525"/>
      <c r="S41" s="525"/>
      <c r="T41" s="525"/>
      <c r="U41" s="525"/>
      <c r="V41" s="525"/>
      <c r="W41" s="526"/>
    </row>
    <row r="42" spans="1:26" ht="26" x14ac:dyDescent="0.3">
      <c r="A42" s="344">
        <v>28</v>
      </c>
      <c r="B42" s="564" t="s">
        <v>408</v>
      </c>
      <c r="C42" s="521"/>
      <c r="D42" s="513">
        <f t="shared" si="10"/>
        <v>0</v>
      </c>
      <c r="E42" s="521"/>
      <c r="F42" s="513">
        <f t="shared" si="11"/>
        <v>0</v>
      </c>
      <c r="G42" s="515">
        <f t="shared" si="12"/>
        <v>0</v>
      </c>
      <c r="H42" s="515">
        <f t="shared" si="13"/>
        <v>0</v>
      </c>
      <c r="I42" s="527">
        <v>1</v>
      </c>
      <c r="J42" s="523"/>
      <c r="L42" s="154">
        <v>28</v>
      </c>
      <c r="M42" s="792" t="s">
        <v>129</v>
      </c>
      <c r="N42" s="766"/>
      <c r="O42" s="766"/>
      <c r="P42" s="766"/>
      <c r="Q42" s="766"/>
      <c r="R42" s="766"/>
      <c r="S42" s="766"/>
      <c r="T42" s="766"/>
      <c r="U42" s="766"/>
      <c r="V42" s="766"/>
      <c r="W42" s="768"/>
    </row>
    <row r="43" spans="1:26" ht="26" x14ac:dyDescent="0.3">
      <c r="A43" s="519">
        <v>29</v>
      </c>
      <c r="B43" s="564" t="s">
        <v>130</v>
      </c>
      <c r="C43" s="521"/>
      <c r="D43" s="513">
        <f t="shared" si="10"/>
        <v>0</v>
      </c>
      <c r="E43" s="521"/>
      <c r="F43" s="513">
        <f t="shared" si="11"/>
        <v>0</v>
      </c>
      <c r="G43" s="515">
        <f t="shared" si="12"/>
        <v>0</v>
      </c>
      <c r="H43" s="515">
        <f t="shared" si="13"/>
        <v>0</v>
      </c>
      <c r="I43" s="522">
        <v>4</v>
      </c>
      <c r="J43" s="523"/>
      <c r="L43" s="154">
        <v>29</v>
      </c>
      <c r="M43" s="793" t="s">
        <v>131</v>
      </c>
      <c r="N43" s="779"/>
      <c r="O43" s="779"/>
      <c r="P43" s="779"/>
      <c r="Q43" s="779"/>
      <c r="R43" s="779"/>
      <c r="S43" s="779"/>
      <c r="T43" s="779"/>
      <c r="U43" s="779"/>
      <c r="V43" s="779"/>
      <c r="W43" s="765"/>
    </row>
    <row r="44" spans="1:26" ht="26" x14ac:dyDescent="0.3">
      <c r="A44" s="519">
        <v>30</v>
      </c>
      <c r="B44" s="564" t="s">
        <v>646</v>
      </c>
      <c r="C44" s="521"/>
      <c r="D44" s="513">
        <f t="shared" si="10"/>
        <v>0</v>
      </c>
      <c r="E44" s="521"/>
      <c r="F44" s="513">
        <f t="shared" si="11"/>
        <v>0</v>
      </c>
      <c r="G44" s="515">
        <f t="shared" si="12"/>
        <v>0</v>
      </c>
      <c r="H44" s="515">
        <f t="shared" si="13"/>
        <v>0</v>
      </c>
      <c r="I44" s="522">
        <v>3</v>
      </c>
      <c r="J44" s="523"/>
      <c r="L44" s="154">
        <v>30</v>
      </c>
      <c r="M44" s="792" t="s">
        <v>133</v>
      </c>
      <c r="N44" s="766"/>
      <c r="O44" s="766"/>
      <c r="P44" s="766"/>
      <c r="Q44" s="766"/>
      <c r="R44" s="766"/>
      <c r="S44" s="766"/>
      <c r="T44" s="766"/>
      <c r="U44" s="766"/>
      <c r="V44" s="766"/>
      <c r="W44" s="768"/>
    </row>
    <row r="45" spans="1:26" ht="26" x14ac:dyDescent="0.3">
      <c r="A45" s="344">
        <v>31</v>
      </c>
      <c r="B45" s="564" t="s">
        <v>134</v>
      </c>
      <c r="C45" s="521"/>
      <c r="D45" s="513">
        <f t="shared" si="10"/>
        <v>0</v>
      </c>
      <c r="E45" s="521"/>
      <c r="F45" s="513">
        <f t="shared" si="11"/>
        <v>0</v>
      </c>
      <c r="G45" s="515">
        <f t="shared" si="12"/>
        <v>0</v>
      </c>
      <c r="H45" s="515">
        <f t="shared" si="13"/>
        <v>0</v>
      </c>
      <c r="I45" s="527">
        <v>1</v>
      </c>
      <c r="J45" s="523"/>
      <c r="L45" s="154">
        <v>31</v>
      </c>
      <c r="M45" s="794" t="s">
        <v>135</v>
      </c>
      <c r="N45" s="780"/>
      <c r="O45" s="780"/>
      <c r="P45" s="780"/>
      <c r="Q45" s="780"/>
      <c r="R45" s="780"/>
      <c r="S45" s="780"/>
      <c r="T45" s="780"/>
      <c r="U45" s="780"/>
      <c r="V45" s="780"/>
      <c r="W45" s="788"/>
    </row>
    <row r="46" spans="1:26" ht="26" x14ac:dyDescent="0.3">
      <c r="A46" s="344">
        <v>32</v>
      </c>
      <c r="B46" s="564" t="s">
        <v>136</v>
      </c>
      <c r="C46" s="521"/>
      <c r="D46" s="513">
        <f t="shared" si="10"/>
        <v>0</v>
      </c>
      <c r="E46" s="521"/>
      <c r="F46" s="513">
        <f t="shared" si="11"/>
        <v>0</v>
      </c>
      <c r="G46" s="515">
        <f t="shared" si="12"/>
        <v>0</v>
      </c>
      <c r="H46" s="515">
        <f t="shared" si="13"/>
        <v>0</v>
      </c>
      <c r="I46" s="527">
        <v>1</v>
      </c>
      <c r="J46" s="523"/>
      <c r="L46" s="154">
        <v>32</v>
      </c>
      <c r="M46" s="71" t="s">
        <v>137</v>
      </c>
      <c r="N46" s="525"/>
      <c r="O46" s="525"/>
      <c r="P46" s="525"/>
      <c r="Q46" s="525"/>
      <c r="R46" s="525"/>
      <c r="S46" s="525"/>
      <c r="T46" s="525"/>
      <c r="U46" s="525"/>
      <c r="V46" s="525"/>
      <c r="W46" s="526"/>
    </row>
    <row r="47" spans="1:26" ht="26" x14ac:dyDescent="0.3">
      <c r="A47" s="519">
        <v>33</v>
      </c>
      <c r="B47" s="564" t="s">
        <v>138</v>
      </c>
      <c r="C47" s="521"/>
      <c r="D47" s="513">
        <f t="shared" si="10"/>
        <v>0</v>
      </c>
      <c r="E47" s="521"/>
      <c r="F47" s="513">
        <f t="shared" si="11"/>
        <v>0</v>
      </c>
      <c r="G47" s="515">
        <f t="shared" si="12"/>
        <v>0</v>
      </c>
      <c r="H47" s="515">
        <f t="shared" si="13"/>
        <v>0</v>
      </c>
      <c r="I47" s="522">
        <v>2</v>
      </c>
      <c r="J47" s="523"/>
      <c r="L47" s="154">
        <v>33</v>
      </c>
      <c r="M47" s="793" t="s">
        <v>409</v>
      </c>
      <c r="N47" s="779"/>
      <c r="O47" s="779"/>
      <c r="P47" s="779"/>
      <c r="Q47" s="779"/>
      <c r="R47" s="779"/>
      <c r="S47" s="779"/>
      <c r="T47" s="779"/>
      <c r="U47" s="779"/>
      <c r="V47" s="779"/>
      <c r="W47" s="765"/>
    </row>
    <row r="48" spans="1:26" ht="26" x14ac:dyDescent="0.3">
      <c r="A48" s="519">
        <v>34</v>
      </c>
      <c r="B48" s="564" t="s">
        <v>139</v>
      </c>
      <c r="C48" s="521"/>
      <c r="D48" s="513">
        <f t="shared" si="10"/>
        <v>0</v>
      </c>
      <c r="E48" s="521"/>
      <c r="F48" s="513">
        <f t="shared" si="11"/>
        <v>0</v>
      </c>
      <c r="G48" s="515">
        <f t="shared" si="12"/>
        <v>0</v>
      </c>
      <c r="H48" s="515">
        <f t="shared" si="13"/>
        <v>0</v>
      </c>
      <c r="I48" s="522">
        <v>4</v>
      </c>
      <c r="J48" s="523"/>
      <c r="L48" s="154">
        <v>34</v>
      </c>
      <c r="M48" s="778" t="s">
        <v>539</v>
      </c>
      <c r="N48" s="766"/>
      <c r="O48" s="766"/>
      <c r="P48" s="766"/>
      <c r="Q48" s="766"/>
      <c r="R48" s="766"/>
      <c r="S48" s="766"/>
      <c r="T48" s="766"/>
      <c r="U48" s="766"/>
      <c r="V48" s="766"/>
      <c r="W48" s="768"/>
    </row>
    <row r="49" spans="1:23" ht="26" x14ac:dyDescent="0.3">
      <c r="A49" s="344">
        <v>35</v>
      </c>
      <c r="B49" s="564" t="s">
        <v>140</v>
      </c>
      <c r="C49" s="521"/>
      <c r="D49" s="513">
        <f t="shared" si="10"/>
        <v>0</v>
      </c>
      <c r="E49" s="521"/>
      <c r="F49" s="513">
        <f t="shared" si="11"/>
        <v>0</v>
      </c>
      <c r="G49" s="515">
        <f t="shared" si="12"/>
        <v>0</v>
      </c>
      <c r="H49" s="515">
        <f t="shared" si="13"/>
        <v>0</v>
      </c>
      <c r="I49" s="539">
        <v>1</v>
      </c>
      <c r="J49" s="565"/>
      <c r="L49" s="154">
        <v>35</v>
      </c>
      <c r="M49" s="794" t="s">
        <v>141</v>
      </c>
      <c r="N49" s="780"/>
      <c r="O49" s="780"/>
      <c r="P49" s="780"/>
      <c r="Q49" s="780"/>
      <c r="R49" s="780"/>
      <c r="S49" s="780"/>
      <c r="T49" s="780"/>
      <c r="U49" s="780"/>
      <c r="V49" s="780"/>
      <c r="W49" s="788"/>
    </row>
    <row r="50" spans="1:23" ht="26" x14ac:dyDescent="0.3">
      <c r="A50" s="344">
        <v>36</v>
      </c>
      <c r="B50" s="564" t="s">
        <v>142</v>
      </c>
      <c r="C50" s="521"/>
      <c r="D50" s="513">
        <f t="shared" si="10"/>
        <v>0</v>
      </c>
      <c r="E50" s="521"/>
      <c r="F50" s="513">
        <f t="shared" si="11"/>
        <v>0</v>
      </c>
      <c r="G50" s="515">
        <f t="shared" si="12"/>
        <v>0</v>
      </c>
      <c r="H50" s="515">
        <f t="shared" si="13"/>
        <v>0</v>
      </c>
      <c r="I50" s="539">
        <v>1</v>
      </c>
      <c r="J50" s="565"/>
      <c r="L50" s="154">
        <v>36</v>
      </c>
      <c r="M50" s="794" t="s">
        <v>143</v>
      </c>
      <c r="N50" s="780"/>
      <c r="O50" s="780"/>
      <c r="P50" s="780"/>
      <c r="Q50" s="780"/>
      <c r="R50" s="780"/>
      <c r="S50" s="780"/>
      <c r="T50" s="780"/>
      <c r="U50" s="780"/>
      <c r="V50" s="780"/>
      <c r="W50" s="788"/>
    </row>
    <row r="51" spans="1:23" ht="26" x14ac:dyDescent="0.3">
      <c r="A51" s="344">
        <v>37</v>
      </c>
      <c r="B51" s="564" t="s">
        <v>545</v>
      </c>
      <c r="C51" s="521"/>
      <c r="D51" s="513">
        <f t="shared" si="10"/>
        <v>0</v>
      </c>
      <c r="E51" s="521"/>
      <c r="F51" s="513">
        <f t="shared" si="11"/>
        <v>0</v>
      </c>
      <c r="G51" s="515">
        <f t="shared" si="12"/>
        <v>0</v>
      </c>
      <c r="H51" s="515">
        <f t="shared" si="13"/>
        <v>0</v>
      </c>
      <c r="I51" s="539">
        <v>1</v>
      </c>
      <c r="J51" s="565"/>
      <c r="L51" s="154">
        <v>37</v>
      </c>
      <c r="M51" s="794" t="s">
        <v>144</v>
      </c>
      <c r="N51" s="780"/>
      <c r="O51" s="780"/>
      <c r="P51" s="780"/>
      <c r="Q51" s="780"/>
      <c r="R51" s="780"/>
      <c r="S51" s="780"/>
      <c r="T51" s="780"/>
      <c r="U51" s="780"/>
      <c r="V51" s="780"/>
      <c r="W51" s="788"/>
    </row>
    <row r="52" spans="1:23" ht="26" x14ac:dyDescent="0.3">
      <c r="A52" s="519">
        <v>38</v>
      </c>
      <c r="B52" s="564" t="s">
        <v>145</v>
      </c>
      <c r="C52" s="521"/>
      <c r="D52" s="513">
        <f t="shared" si="10"/>
        <v>0</v>
      </c>
      <c r="E52" s="521"/>
      <c r="F52" s="513">
        <f t="shared" si="11"/>
        <v>0</v>
      </c>
      <c r="G52" s="515">
        <f t="shared" si="12"/>
        <v>0</v>
      </c>
      <c r="H52" s="515">
        <f t="shared" si="13"/>
        <v>0</v>
      </c>
      <c r="I52" s="566">
        <v>4</v>
      </c>
      <c r="J52" s="565"/>
      <c r="L52" s="154">
        <v>38</v>
      </c>
      <c r="M52" s="71" t="s">
        <v>410</v>
      </c>
      <c r="N52" s="525"/>
      <c r="O52" s="525"/>
      <c r="P52" s="525"/>
      <c r="Q52" s="525"/>
      <c r="R52" s="525"/>
      <c r="S52" s="525"/>
      <c r="T52" s="525"/>
      <c r="U52" s="525"/>
      <c r="V52" s="525"/>
      <c r="W52" s="526"/>
    </row>
    <row r="53" spans="1:23" ht="26" x14ac:dyDescent="0.3">
      <c r="A53" s="344">
        <v>39</v>
      </c>
      <c r="B53" s="564" t="s">
        <v>146</v>
      </c>
      <c r="C53" s="521"/>
      <c r="D53" s="513">
        <f t="shared" si="10"/>
        <v>0</v>
      </c>
      <c r="E53" s="521"/>
      <c r="F53" s="513">
        <f t="shared" si="11"/>
        <v>0</v>
      </c>
      <c r="G53" s="515">
        <f t="shared" si="12"/>
        <v>0</v>
      </c>
      <c r="H53" s="515">
        <f t="shared" si="13"/>
        <v>0</v>
      </c>
      <c r="I53" s="539">
        <v>1</v>
      </c>
      <c r="J53" s="565"/>
      <c r="L53" s="154">
        <v>39</v>
      </c>
      <c r="M53" s="793" t="s">
        <v>166</v>
      </c>
      <c r="N53" s="779"/>
      <c r="O53" s="779"/>
      <c r="P53" s="779"/>
      <c r="Q53" s="779"/>
      <c r="R53" s="779"/>
      <c r="S53" s="779"/>
      <c r="T53" s="779"/>
      <c r="U53" s="779"/>
      <c r="V53" s="779"/>
      <c r="W53" s="765"/>
    </row>
    <row r="54" spans="1:23" ht="26" x14ac:dyDescent="0.3">
      <c r="A54" s="344">
        <v>40</v>
      </c>
      <c r="B54" s="564" t="s">
        <v>147</v>
      </c>
      <c r="C54" s="521"/>
      <c r="D54" s="513">
        <f t="shared" si="10"/>
        <v>0</v>
      </c>
      <c r="E54" s="521"/>
      <c r="F54" s="513">
        <f t="shared" si="11"/>
        <v>0</v>
      </c>
      <c r="G54" s="515">
        <f t="shared" si="12"/>
        <v>0</v>
      </c>
      <c r="H54" s="515">
        <f t="shared" si="13"/>
        <v>0</v>
      </c>
      <c r="I54" s="539">
        <v>1</v>
      </c>
      <c r="J54" s="565"/>
      <c r="L54" s="154">
        <v>40</v>
      </c>
      <c r="M54" s="793" t="s">
        <v>107</v>
      </c>
      <c r="N54" s="779"/>
      <c r="O54" s="779"/>
      <c r="P54" s="779"/>
      <c r="Q54" s="779"/>
      <c r="R54" s="779"/>
      <c r="S54" s="779"/>
      <c r="T54" s="779"/>
      <c r="U54" s="779"/>
      <c r="V54" s="779"/>
      <c r="W54" s="765"/>
    </row>
    <row r="55" spans="1:23" ht="26" x14ac:dyDescent="0.3">
      <c r="A55" s="344">
        <v>41</v>
      </c>
      <c r="B55" s="564" t="s">
        <v>148</v>
      </c>
      <c r="C55" s="521"/>
      <c r="D55" s="513">
        <f t="shared" si="10"/>
        <v>0</v>
      </c>
      <c r="E55" s="521"/>
      <c r="F55" s="513">
        <f t="shared" si="11"/>
        <v>0</v>
      </c>
      <c r="G55" s="515">
        <f t="shared" si="12"/>
        <v>0</v>
      </c>
      <c r="H55" s="515">
        <f t="shared" si="13"/>
        <v>0</v>
      </c>
      <c r="I55" s="539">
        <v>1</v>
      </c>
      <c r="J55" s="565"/>
      <c r="L55" s="154">
        <v>41</v>
      </c>
      <c r="M55" s="792" t="s">
        <v>149</v>
      </c>
      <c r="N55" s="766"/>
      <c r="O55" s="766"/>
      <c r="P55" s="766"/>
      <c r="Q55" s="766"/>
      <c r="R55" s="766"/>
      <c r="S55" s="766"/>
      <c r="T55" s="766"/>
      <c r="U55" s="766"/>
      <c r="V55" s="766"/>
      <c r="W55" s="768"/>
    </row>
    <row r="56" spans="1:23" ht="26" x14ac:dyDescent="0.3">
      <c r="A56" s="344">
        <v>42</v>
      </c>
      <c r="B56" s="564" t="s">
        <v>150</v>
      </c>
      <c r="C56" s="521"/>
      <c r="D56" s="513">
        <f t="shared" si="10"/>
        <v>0</v>
      </c>
      <c r="E56" s="521"/>
      <c r="F56" s="513">
        <f t="shared" si="11"/>
        <v>0</v>
      </c>
      <c r="G56" s="515">
        <f t="shared" si="12"/>
        <v>0</v>
      </c>
      <c r="H56" s="515">
        <f t="shared" si="13"/>
        <v>0</v>
      </c>
      <c r="I56" s="539">
        <v>1</v>
      </c>
      <c r="J56" s="565"/>
      <c r="L56" s="154">
        <v>42</v>
      </c>
      <c r="M56" s="795" t="s">
        <v>151</v>
      </c>
      <c r="N56" s="772"/>
      <c r="O56" s="772"/>
      <c r="P56" s="772"/>
      <c r="Q56" s="772"/>
      <c r="R56" s="772"/>
      <c r="S56" s="772"/>
      <c r="T56" s="772"/>
      <c r="U56" s="772"/>
      <c r="V56" s="772"/>
      <c r="W56" s="773"/>
    </row>
    <row r="57" spans="1:23" ht="26" x14ac:dyDescent="0.3">
      <c r="A57" s="344">
        <v>43</v>
      </c>
      <c r="B57" s="564" t="s">
        <v>152</v>
      </c>
      <c r="C57" s="521"/>
      <c r="D57" s="513">
        <f t="shared" si="10"/>
        <v>0</v>
      </c>
      <c r="E57" s="521"/>
      <c r="F57" s="513">
        <f t="shared" si="11"/>
        <v>0</v>
      </c>
      <c r="G57" s="515">
        <f t="shared" si="12"/>
        <v>0</v>
      </c>
      <c r="H57" s="515">
        <f t="shared" si="13"/>
        <v>0</v>
      </c>
      <c r="I57" s="539">
        <v>1</v>
      </c>
      <c r="J57" s="565"/>
      <c r="L57" s="154">
        <v>43</v>
      </c>
      <c r="M57" s="796" t="s">
        <v>153</v>
      </c>
      <c r="N57" s="782"/>
      <c r="O57" s="782"/>
      <c r="P57" s="782"/>
      <c r="Q57" s="782"/>
      <c r="R57" s="782"/>
      <c r="S57" s="782"/>
      <c r="T57" s="782"/>
      <c r="U57" s="782"/>
      <c r="V57" s="782"/>
      <c r="W57" s="789"/>
    </row>
    <row r="58" spans="1:23" ht="26" x14ac:dyDescent="0.3">
      <c r="A58" s="519">
        <v>44</v>
      </c>
      <c r="B58" s="564" t="s">
        <v>154</v>
      </c>
      <c r="C58" s="521"/>
      <c r="D58" s="513">
        <f t="shared" si="10"/>
        <v>0</v>
      </c>
      <c r="E58" s="521"/>
      <c r="F58" s="513">
        <f t="shared" si="11"/>
        <v>0</v>
      </c>
      <c r="G58" s="515">
        <f t="shared" si="12"/>
        <v>0</v>
      </c>
      <c r="H58" s="515">
        <f t="shared" si="13"/>
        <v>0</v>
      </c>
      <c r="I58" s="566">
        <v>4</v>
      </c>
      <c r="J58" s="565"/>
      <c r="L58" s="154">
        <v>44</v>
      </c>
      <c r="M58" s="794" t="s">
        <v>97</v>
      </c>
      <c r="N58" s="780"/>
      <c r="O58" s="780"/>
      <c r="P58" s="780"/>
      <c r="Q58" s="780"/>
      <c r="R58" s="780"/>
      <c r="S58" s="780"/>
      <c r="T58" s="780"/>
      <c r="U58" s="780"/>
      <c r="V58" s="780"/>
      <c r="W58" s="788"/>
    </row>
    <row r="59" spans="1:23" ht="26" x14ac:dyDescent="0.3">
      <c r="A59" s="344">
        <v>45</v>
      </c>
      <c r="B59" s="564" t="s">
        <v>155</v>
      </c>
      <c r="C59" s="521"/>
      <c r="D59" s="513">
        <f t="shared" si="10"/>
        <v>0</v>
      </c>
      <c r="E59" s="521"/>
      <c r="F59" s="513">
        <f t="shared" si="11"/>
        <v>0</v>
      </c>
      <c r="G59" s="515">
        <f t="shared" si="12"/>
        <v>0</v>
      </c>
      <c r="H59" s="515">
        <f t="shared" si="13"/>
        <v>0</v>
      </c>
      <c r="I59" s="539">
        <v>1</v>
      </c>
      <c r="J59" s="565"/>
      <c r="L59" s="154">
        <v>45</v>
      </c>
      <c r="M59" s="796" t="s">
        <v>156</v>
      </c>
      <c r="N59" s="782"/>
      <c r="O59" s="782"/>
      <c r="P59" s="782"/>
      <c r="Q59" s="782"/>
      <c r="R59" s="782"/>
      <c r="S59" s="782"/>
      <c r="T59" s="782"/>
      <c r="U59" s="782"/>
      <c r="V59" s="782"/>
      <c r="W59" s="789"/>
    </row>
    <row r="60" spans="1:23" x14ac:dyDescent="0.3">
      <c r="A60" s="344">
        <v>46</v>
      </c>
      <c r="B60" s="564" t="s">
        <v>648</v>
      </c>
      <c r="C60" s="521"/>
      <c r="D60" s="513">
        <f t="shared" si="10"/>
        <v>0</v>
      </c>
      <c r="E60" s="521"/>
      <c r="F60" s="513">
        <f t="shared" si="11"/>
        <v>0</v>
      </c>
      <c r="G60" s="515">
        <f t="shared" si="12"/>
        <v>0</v>
      </c>
      <c r="H60" s="515">
        <f t="shared" si="13"/>
        <v>0</v>
      </c>
      <c r="I60" s="539">
        <v>1</v>
      </c>
      <c r="J60" s="565"/>
      <c r="L60" s="154">
        <v>46</v>
      </c>
      <c r="M60" s="797" t="s">
        <v>157</v>
      </c>
      <c r="N60" s="781"/>
      <c r="O60" s="781"/>
      <c r="P60" s="781"/>
      <c r="Q60" s="781"/>
      <c r="R60" s="781"/>
      <c r="S60" s="781"/>
      <c r="T60" s="781"/>
      <c r="U60" s="781"/>
      <c r="V60" s="781"/>
      <c r="W60" s="790"/>
    </row>
    <row r="61" spans="1:23" ht="26.5" thickBot="1" x14ac:dyDescent="0.35">
      <c r="A61" s="553">
        <v>47</v>
      </c>
      <c r="B61" s="567" t="s">
        <v>158</v>
      </c>
      <c r="C61" s="547"/>
      <c r="D61" s="513">
        <f t="shared" si="10"/>
        <v>0</v>
      </c>
      <c r="E61" s="547"/>
      <c r="F61" s="513">
        <f t="shared" si="11"/>
        <v>0</v>
      </c>
      <c r="G61" s="515">
        <f t="shared" si="12"/>
        <v>0</v>
      </c>
      <c r="H61" s="515">
        <f t="shared" si="13"/>
        <v>0</v>
      </c>
      <c r="I61" s="539">
        <v>1</v>
      </c>
      <c r="J61" s="568"/>
      <c r="L61" s="702">
        <v>47</v>
      </c>
      <c r="M61" s="798" t="s">
        <v>159</v>
      </c>
      <c r="N61" s="569"/>
      <c r="O61" s="569"/>
      <c r="P61" s="569"/>
      <c r="Q61" s="569"/>
      <c r="R61" s="569"/>
      <c r="S61" s="569"/>
      <c r="T61" s="569"/>
      <c r="U61" s="569"/>
      <c r="V61" s="569"/>
      <c r="W61" s="570"/>
    </row>
    <row r="62" spans="1:23" ht="13.5" thickBot="1" x14ac:dyDescent="0.35">
      <c r="A62" s="934" t="s">
        <v>160</v>
      </c>
      <c r="B62" s="935"/>
      <c r="C62" s="610">
        <f>IFERROR(D62/G62,0)</f>
        <v>0</v>
      </c>
      <c r="D62" s="611">
        <f>SUM(D63:D65)</f>
        <v>0</v>
      </c>
      <c r="E62" s="610">
        <f>IFERROR(F62/H62,0)</f>
        <v>0</v>
      </c>
      <c r="F62" s="613">
        <f>SUM(F63:F65)</f>
        <v>0</v>
      </c>
      <c r="G62" s="614">
        <f>SUM(G63:G65)</f>
        <v>0</v>
      </c>
      <c r="H62" s="614">
        <f>SUM(H63:H65)</f>
        <v>0</v>
      </c>
      <c r="I62" s="614">
        <f>SUM(I63:I65)</f>
        <v>9</v>
      </c>
      <c r="J62" s="616"/>
      <c r="M62" s="68"/>
      <c r="N62" s="543"/>
      <c r="O62" s="543"/>
      <c r="P62" s="543"/>
      <c r="Q62" s="543"/>
      <c r="R62" s="543"/>
      <c r="S62" s="543"/>
      <c r="T62" s="543"/>
      <c r="U62" s="543"/>
      <c r="V62" s="543"/>
      <c r="W62" s="543"/>
    </row>
    <row r="63" spans="1:23" ht="26" x14ac:dyDescent="0.3">
      <c r="A63" s="571">
        <v>48</v>
      </c>
      <c r="B63" s="572" t="s">
        <v>161</v>
      </c>
      <c r="C63" s="512"/>
      <c r="D63" s="513">
        <f t="shared" ref="D63:D65" si="14">IF(ISERROR(+C63/9*$G63),"n/a",(+C63/9*$G63))</f>
        <v>0</v>
      </c>
      <c r="E63" s="512"/>
      <c r="F63" s="513">
        <f t="shared" ref="F63:F65" si="15">IF(ISERROR(+E63/9*$H63),"n/a",(+E63/9*$H63))</f>
        <v>0</v>
      </c>
      <c r="G63" s="515">
        <f t="shared" ref="G63:G65" si="16">IF(OR(C63="n/a",C63=""),0,I63)</f>
        <v>0</v>
      </c>
      <c r="H63" s="515">
        <f t="shared" ref="H63:H65" si="17">IF(OR(E63="n/a",E63=""),0,I63)</f>
        <v>0</v>
      </c>
      <c r="I63" s="566">
        <v>4</v>
      </c>
      <c r="J63" s="133"/>
      <c r="L63" s="756">
        <v>48</v>
      </c>
      <c r="M63" s="785" t="s">
        <v>162</v>
      </c>
      <c r="N63" s="786"/>
      <c r="O63" s="786"/>
      <c r="P63" s="786"/>
      <c r="Q63" s="786"/>
      <c r="R63" s="786"/>
      <c r="S63" s="786"/>
      <c r="T63" s="786"/>
      <c r="U63" s="786"/>
      <c r="V63" s="786"/>
      <c r="W63" s="787"/>
    </row>
    <row r="64" spans="1:23" ht="26" x14ac:dyDescent="0.3">
      <c r="A64" s="519">
        <v>49</v>
      </c>
      <c r="B64" s="573" t="s">
        <v>650</v>
      </c>
      <c r="C64" s="521"/>
      <c r="D64" s="513">
        <f t="shared" si="14"/>
        <v>0</v>
      </c>
      <c r="E64" s="521"/>
      <c r="F64" s="513">
        <f t="shared" si="15"/>
        <v>0</v>
      </c>
      <c r="G64" s="515">
        <f t="shared" si="16"/>
        <v>0</v>
      </c>
      <c r="H64" s="515">
        <f t="shared" si="17"/>
        <v>0</v>
      </c>
      <c r="I64" s="566">
        <v>3</v>
      </c>
      <c r="J64" s="140"/>
      <c r="L64" s="783">
        <v>49</v>
      </c>
      <c r="M64" s="784" t="s">
        <v>97</v>
      </c>
      <c r="N64" s="772"/>
      <c r="O64" s="772"/>
      <c r="P64" s="772"/>
      <c r="Q64" s="772"/>
      <c r="R64" s="772"/>
      <c r="S64" s="772"/>
      <c r="T64" s="772"/>
      <c r="U64" s="772"/>
      <c r="V64" s="772"/>
      <c r="W64" s="773"/>
    </row>
    <row r="65" spans="1:23" ht="26.5" thickBot="1" x14ac:dyDescent="0.35">
      <c r="A65" s="574">
        <v>50</v>
      </c>
      <c r="B65" s="245" t="s">
        <v>649</v>
      </c>
      <c r="C65" s="538"/>
      <c r="D65" s="513">
        <f t="shared" si="14"/>
        <v>0</v>
      </c>
      <c r="E65" s="538"/>
      <c r="F65" s="513">
        <f t="shared" si="15"/>
        <v>0</v>
      </c>
      <c r="G65" s="515">
        <f t="shared" si="16"/>
        <v>0</v>
      </c>
      <c r="H65" s="515">
        <f t="shared" si="17"/>
        <v>0</v>
      </c>
      <c r="I65" s="566">
        <v>2</v>
      </c>
      <c r="J65" s="136"/>
      <c r="L65" s="757">
        <v>50</v>
      </c>
      <c r="M65" s="549" t="s">
        <v>163</v>
      </c>
      <c r="N65" s="569"/>
      <c r="O65" s="569"/>
      <c r="P65" s="569"/>
      <c r="Q65" s="569"/>
      <c r="R65" s="569"/>
      <c r="S65" s="569"/>
      <c r="T65" s="569"/>
      <c r="U65" s="569"/>
      <c r="V65" s="569"/>
      <c r="W65" s="570"/>
    </row>
    <row r="66" spans="1:23" ht="13.5" thickBot="1" x14ac:dyDescent="0.35">
      <c r="A66" s="695"/>
      <c r="B66" s="696" t="s">
        <v>509</v>
      </c>
      <c r="C66" s="1001">
        <f>IFERROR((D62+D36+D30+D22+D10)/G66,0)</f>
        <v>0</v>
      </c>
      <c r="D66" s="1002"/>
      <c r="E66" s="1001">
        <f>IFERROR((F10+F22+F30+F36+F62)/H66,0)</f>
        <v>0</v>
      </c>
      <c r="F66" s="1003"/>
      <c r="G66" s="617">
        <f>G62+G36+G30+G22+G10</f>
        <v>0</v>
      </c>
      <c r="H66" s="618">
        <f>H62+H36+H30+H22+H10</f>
        <v>0</v>
      </c>
      <c r="I66" s="619"/>
      <c r="J66" s="620"/>
      <c r="M66" s="575"/>
      <c r="N66" s="575"/>
      <c r="O66" s="575"/>
      <c r="P66" s="575"/>
      <c r="Q66" s="575"/>
      <c r="R66" s="575"/>
      <c r="S66" s="575"/>
      <c r="T66" s="575"/>
      <c r="U66" s="575"/>
      <c r="V66" s="575"/>
      <c r="W66" s="575"/>
    </row>
    <row r="67" spans="1:23" x14ac:dyDescent="0.3">
      <c r="A67" s="7"/>
      <c r="B67" s="141"/>
      <c r="C67" s="63"/>
      <c r="D67" s="1"/>
      <c r="E67" s="63"/>
      <c r="F67" s="1"/>
      <c r="G67" s="63"/>
      <c r="H67" s="63"/>
      <c r="I67" s="63"/>
      <c r="J67" s="8"/>
    </row>
    <row r="68" spans="1:23" x14ac:dyDescent="0.3">
      <c r="A68" s="7"/>
      <c r="B68" s="141"/>
      <c r="C68" s="63"/>
      <c r="D68" s="1"/>
      <c r="E68" s="63"/>
      <c r="F68" s="1"/>
      <c r="G68" s="63"/>
      <c r="H68" s="63"/>
      <c r="I68" s="63"/>
      <c r="J68" s="8"/>
    </row>
    <row r="69" spans="1:23" x14ac:dyDescent="0.3">
      <c r="A69" s="7"/>
      <c r="B69" s="141"/>
      <c r="C69" s="63"/>
      <c r="D69" s="1"/>
      <c r="E69" s="63"/>
      <c r="F69" s="1"/>
      <c r="G69" s="63"/>
      <c r="H69" s="63"/>
      <c r="I69" s="63"/>
      <c r="J69" s="8"/>
    </row>
    <row r="70" spans="1:23" x14ac:dyDescent="0.3">
      <c r="A70" s="7"/>
      <c r="B70" s="141"/>
      <c r="C70" s="63"/>
      <c r="D70" s="1"/>
      <c r="E70" s="63"/>
      <c r="F70" s="1"/>
      <c r="G70" s="63"/>
      <c r="H70" s="63"/>
      <c r="I70" s="63"/>
      <c r="J70" s="8"/>
    </row>
    <row r="71" spans="1:23" x14ac:dyDescent="0.3">
      <c r="A71" s="7"/>
      <c r="B71" s="141"/>
      <c r="C71" s="63"/>
      <c r="D71" s="1"/>
      <c r="E71" s="63"/>
      <c r="F71" s="1"/>
      <c r="G71" s="63"/>
      <c r="H71" s="63"/>
      <c r="I71" s="63"/>
      <c r="J71" s="8"/>
    </row>
    <row r="72" spans="1:23" x14ac:dyDescent="0.3">
      <c r="A72" s="7"/>
      <c r="B72" s="141"/>
      <c r="C72" s="63"/>
      <c r="D72" s="1"/>
      <c r="E72" s="63"/>
      <c r="F72" s="1"/>
      <c r="G72" s="63"/>
      <c r="H72" s="63"/>
      <c r="I72" s="63"/>
      <c r="J72" s="8"/>
    </row>
    <row r="73" spans="1:23" x14ac:dyDescent="0.3">
      <c r="A73" s="7"/>
      <c r="B73" s="141"/>
      <c r="C73" s="63"/>
      <c r="D73" s="1"/>
      <c r="E73" s="63"/>
      <c r="F73" s="1"/>
      <c r="G73" s="63"/>
      <c r="H73" s="63"/>
      <c r="I73" s="63"/>
      <c r="J73" s="8"/>
    </row>
    <row r="74" spans="1:23" x14ac:dyDescent="0.3">
      <c r="A74" s="7"/>
      <c r="B74" s="141"/>
      <c r="C74" s="63"/>
      <c r="D74" s="1"/>
      <c r="E74" s="63"/>
      <c r="F74" s="1"/>
      <c r="G74" s="63"/>
      <c r="H74" s="63"/>
      <c r="I74" s="63"/>
      <c r="J74" s="8"/>
    </row>
    <row r="75" spans="1:23" x14ac:dyDescent="0.3">
      <c r="A75" s="7"/>
      <c r="B75" s="141"/>
      <c r="C75" s="63"/>
      <c r="D75" s="1"/>
      <c r="E75" s="63"/>
      <c r="F75" s="1"/>
      <c r="G75" s="63"/>
      <c r="H75" s="63"/>
      <c r="I75" s="63"/>
      <c r="J75" s="8"/>
    </row>
    <row r="76" spans="1:23" x14ac:dyDescent="0.3">
      <c r="A76" s="7"/>
      <c r="B76" s="141"/>
      <c r="C76" s="63"/>
      <c r="D76" s="1"/>
      <c r="E76" s="63"/>
      <c r="F76" s="1"/>
      <c r="G76" s="63"/>
      <c r="H76" s="63"/>
      <c r="I76" s="63"/>
      <c r="J76" s="8"/>
    </row>
    <row r="77" spans="1:23" x14ac:dyDescent="0.3">
      <c r="A77" s="7"/>
      <c r="B77" s="141"/>
      <c r="C77" s="63"/>
      <c r="D77" s="1"/>
      <c r="E77" s="63"/>
      <c r="F77" s="1"/>
      <c r="G77" s="63"/>
      <c r="H77" s="63"/>
      <c r="I77" s="63"/>
      <c r="J77" s="8"/>
    </row>
    <row r="78" spans="1:23" x14ac:dyDescent="0.3">
      <c r="A78" s="7"/>
      <c r="B78" s="141"/>
      <c r="C78" s="63"/>
      <c r="D78" s="1"/>
      <c r="E78" s="63"/>
      <c r="F78" s="1"/>
      <c r="G78" s="63"/>
      <c r="H78" s="63"/>
      <c r="I78" s="63"/>
      <c r="J78" s="8"/>
    </row>
    <row r="79" spans="1:23" x14ac:dyDescent="0.3">
      <c r="A79" s="7"/>
      <c r="B79" s="141"/>
      <c r="C79" s="63"/>
      <c r="D79" s="1"/>
      <c r="E79" s="63"/>
      <c r="F79" s="1"/>
      <c r="G79" s="63"/>
      <c r="H79" s="63"/>
      <c r="I79" s="63"/>
      <c r="J79" s="8"/>
    </row>
    <row r="80" spans="1:23" x14ac:dyDescent="0.3">
      <c r="A80" s="7"/>
      <c r="B80" s="141"/>
      <c r="C80" s="63"/>
      <c r="D80" s="1"/>
      <c r="E80" s="63"/>
      <c r="F80" s="1"/>
      <c r="G80" s="63"/>
      <c r="H80" s="63"/>
      <c r="I80" s="63"/>
      <c r="J80" s="8"/>
    </row>
    <row r="81" spans="1:10" x14ac:dyDescent="0.3">
      <c r="A81" s="7"/>
      <c r="B81" s="141"/>
      <c r="C81" s="63"/>
      <c r="D81" s="1"/>
      <c r="E81" s="63"/>
      <c r="F81" s="1"/>
      <c r="G81" s="63"/>
      <c r="H81" s="63"/>
      <c r="I81" s="63"/>
      <c r="J81" s="8"/>
    </row>
    <row r="82" spans="1:10" x14ac:dyDescent="0.3">
      <c r="A82" s="7"/>
      <c r="B82" s="141"/>
      <c r="C82" s="63"/>
      <c r="D82" s="1"/>
      <c r="E82" s="63"/>
      <c r="F82" s="1"/>
      <c r="G82" s="63"/>
      <c r="H82" s="63"/>
      <c r="I82" s="63"/>
      <c r="J82" s="8"/>
    </row>
    <row r="83" spans="1:10" x14ac:dyDescent="0.3">
      <c r="A83" s="7"/>
      <c r="B83" s="141"/>
      <c r="C83" s="63"/>
      <c r="D83" s="1"/>
      <c r="E83" s="63"/>
      <c r="F83" s="1"/>
      <c r="G83" s="63"/>
      <c r="H83" s="63"/>
      <c r="I83" s="63"/>
      <c r="J83" s="8"/>
    </row>
    <row r="84" spans="1:10" x14ac:dyDescent="0.3">
      <c r="A84" s="7"/>
      <c r="B84" s="141"/>
      <c r="C84" s="63"/>
      <c r="D84" s="1"/>
      <c r="E84" s="63"/>
      <c r="F84" s="1"/>
      <c r="G84" s="63"/>
      <c r="H84" s="63"/>
      <c r="I84" s="63"/>
      <c r="J84" s="8"/>
    </row>
    <row r="85" spans="1:10" x14ac:dyDescent="0.3">
      <c r="A85" s="7"/>
      <c r="B85" s="141"/>
      <c r="C85" s="63"/>
      <c r="D85" s="1"/>
      <c r="E85" s="63"/>
      <c r="F85" s="1"/>
      <c r="G85" s="63"/>
      <c r="H85" s="63"/>
      <c r="I85" s="63"/>
      <c r="J85" s="8"/>
    </row>
    <row r="86" spans="1:10" x14ac:dyDescent="0.3">
      <c r="A86" s="7"/>
      <c r="B86" s="141"/>
      <c r="C86" s="63"/>
      <c r="D86" s="1"/>
      <c r="E86" s="63"/>
      <c r="F86" s="1"/>
      <c r="G86" s="63"/>
      <c r="H86" s="63"/>
      <c r="I86" s="63"/>
      <c r="J86" s="8"/>
    </row>
    <row r="87" spans="1:10" x14ac:dyDescent="0.3">
      <c r="A87" s="7"/>
      <c r="B87" s="141"/>
      <c r="C87" s="63"/>
      <c r="D87" s="1"/>
      <c r="E87" s="63"/>
      <c r="F87" s="1"/>
      <c r="G87" s="63"/>
      <c r="H87" s="63"/>
      <c r="I87" s="63"/>
      <c r="J87" s="8"/>
    </row>
    <row r="88" spans="1:10" x14ac:dyDescent="0.3">
      <c r="A88" s="7"/>
      <c r="B88" s="141"/>
      <c r="C88" s="63"/>
      <c r="D88" s="1"/>
      <c r="E88" s="63"/>
      <c r="F88" s="1"/>
      <c r="G88" s="63"/>
      <c r="H88" s="63"/>
      <c r="I88" s="63"/>
      <c r="J88" s="8"/>
    </row>
    <row r="89" spans="1:10" x14ac:dyDescent="0.3">
      <c r="A89" s="7"/>
      <c r="B89" s="141"/>
      <c r="C89" s="63"/>
      <c r="D89" s="1"/>
      <c r="E89" s="63"/>
      <c r="F89" s="1"/>
      <c r="G89" s="63"/>
      <c r="H89" s="63"/>
      <c r="I89" s="63"/>
      <c r="J89" s="8"/>
    </row>
    <row r="90" spans="1:10" x14ac:dyDescent="0.3">
      <c r="A90" s="7"/>
      <c r="B90" s="141"/>
      <c r="C90" s="63"/>
      <c r="D90" s="1"/>
      <c r="E90" s="63"/>
      <c r="F90" s="1"/>
      <c r="G90" s="63"/>
      <c r="H90" s="63"/>
      <c r="I90" s="63"/>
      <c r="J90" s="8"/>
    </row>
    <row r="91" spans="1:10" x14ac:dyDescent="0.3">
      <c r="A91" s="7"/>
      <c r="B91" s="141"/>
      <c r="C91" s="63"/>
      <c r="D91" s="1"/>
      <c r="E91" s="63"/>
      <c r="F91" s="1"/>
      <c r="G91" s="63"/>
      <c r="H91" s="63"/>
      <c r="I91" s="63"/>
      <c r="J91" s="8"/>
    </row>
    <row r="92" spans="1:10" x14ac:dyDescent="0.3">
      <c r="A92" s="7"/>
      <c r="B92" s="141"/>
      <c r="C92" s="63"/>
      <c r="D92" s="1"/>
      <c r="E92" s="63"/>
      <c r="F92" s="1"/>
      <c r="G92" s="63"/>
      <c r="H92" s="63"/>
      <c r="I92" s="63"/>
      <c r="J92" s="8"/>
    </row>
    <row r="93" spans="1:10" x14ac:dyDescent="0.3">
      <c r="A93" s="7"/>
      <c r="B93" s="141"/>
      <c r="C93" s="63"/>
      <c r="D93" s="1"/>
      <c r="E93" s="63"/>
      <c r="F93" s="1"/>
      <c r="G93" s="63"/>
      <c r="H93" s="63"/>
      <c r="I93" s="63"/>
      <c r="J93" s="8"/>
    </row>
    <row r="94" spans="1:10" x14ac:dyDescent="0.3">
      <c r="A94" s="7"/>
      <c r="B94" s="141"/>
      <c r="C94" s="63"/>
      <c r="D94" s="1"/>
      <c r="E94" s="63"/>
      <c r="F94" s="1"/>
      <c r="G94" s="63"/>
      <c r="H94" s="63"/>
      <c r="I94" s="63"/>
      <c r="J94" s="8"/>
    </row>
    <row r="95" spans="1:10" x14ac:dyDescent="0.3">
      <c r="A95" s="7"/>
      <c r="B95" s="141"/>
      <c r="C95" s="63"/>
      <c r="D95" s="1"/>
      <c r="E95" s="63"/>
      <c r="F95" s="1"/>
      <c r="G95" s="63"/>
      <c r="H95" s="63"/>
      <c r="I95" s="63"/>
      <c r="J95" s="8"/>
    </row>
    <row r="96" spans="1:10" x14ac:dyDescent="0.3">
      <c r="A96" s="7"/>
      <c r="B96" s="141"/>
      <c r="C96" s="63"/>
      <c r="D96" s="1"/>
      <c r="E96" s="63"/>
      <c r="F96" s="1"/>
      <c r="G96" s="63"/>
      <c r="H96" s="63"/>
      <c r="I96" s="63"/>
      <c r="J96" s="8"/>
    </row>
    <row r="97" spans="1:23" x14ac:dyDescent="0.3">
      <c r="A97" s="7"/>
      <c r="B97" s="141"/>
      <c r="C97" s="63"/>
      <c r="D97" s="1"/>
      <c r="E97" s="63"/>
      <c r="F97" s="1"/>
      <c r="G97" s="63"/>
      <c r="H97" s="63"/>
      <c r="I97" s="63"/>
      <c r="J97" s="8"/>
    </row>
    <row r="98" spans="1:23" x14ac:dyDescent="0.3">
      <c r="A98" s="7"/>
      <c r="B98" s="141"/>
      <c r="C98" s="63"/>
      <c r="D98" s="1"/>
      <c r="E98" s="63"/>
      <c r="F98" s="1"/>
      <c r="G98" s="63"/>
      <c r="H98" s="63"/>
      <c r="I98" s="63"/>
      <c r="J98" s="8"/>
    </row>
    <row r="99" spans="1:23" x14ac:dyDescent="0.3">
      <c r="A99" s="7"/>
      <c r="B99" s="141"/>
      <c r="C99" s="63"/>
      <c r="D99" s="1"/>
      <c r="E99" s="63"/>
      <c r="F99" s="1"/>
      <c r="G99" s="63"/>
      <c r="H99" s="63"/>
      <c r="I99" s="63"/>
      <c r="J99" s="8"/>
    </row>
    <row r="100" spans="1:23" x14ac:dyDescent="0.3">
      <c r="A100" s="7"/>
      <c r="B100" s="141"/>
      <c r="C100" s="63"/>
      <c r="D100" s="1"/>
      <c r="E100" s="63"/>
      <c r="F100" s="1"/>
      <c r="G100" s="63"/>
      <c r="H100" s="63"/>
      <c r="I100" s="63"/>
      <c r="J100" s="8"/>
    </row>
    <row r="101" spans="1:23" x14ac:dyDescent="0.3">
      <c r="A101" s="7"/>
      <c r="B101" s="141"/>
      <c r="C101" s="63"/>
      <c r="D101" s="1"/>
      <c r="E101" s="63"/>
      <c r="F101" s="1"/>
      <c r="G101" s="63"/>
      <c r="H101" s="63"/>
      <c r="I101" s="63"/>
      <c r="J101" s="8"/>
    </row>
    <row r="102" spans="1:23" x14ac:dyDescent="0.3">
      <c r="A102" s="7"/>
      <c r="B102" s="141"/>
      <c r="C102" s="63"/>
      <c r="D102" s="1"/>
      <c r="E102" s="63"/>
      <c r="F102" s="1"/>
      <c r="G102" s="63"/>
      <c r="H102" s="63"/>
      <c r="I102" s="63"/>
      <c r="J102" s="8"/>
    </row>
    <row r="103" spans="1:23" x14ac:dyDescent="0.3">
      <c r="A103" s="7"/>
      <c r="B103" s="141"/>
      <c r="C103" s="63"/>
      <c r="D103" s="1"/>
      <c r="E103" s="63"/>
      <c r="F103" s="1"/>
      <c r="G103" s="63"/>
      <c r="H103" s="63"/>
      <c r="I103" s="63"/>
      <c r="J103" s="8"/>
    </row>
    <row r="104" spans="1:23" x14ac:dyDescent="0.3">
      <c r="A104" s="7"/>
      <c r="B104" s="141"/>
      <c r="C104" s="63"/>
      <c r="D104" s="1"/>
      <c r="E104" s="63"/>
      <c r="F104" s="1"/>
      <c r="G104" s="63"/>
      <c r="H104" s="63"/>
      <c r="I104" s="63"/>
      <c r="J104" s="8"/>
    </row>
    <row r="105" spans="1:23" x14ac:dyDescent="0.3">
      <c r="A105" s="7"/>
      <c r="B105" s="141"/>
      <c r="C105" s="63"/>
      <c r="D105" s="1"/>
      <c r="E105" s="63"/>
      <c r="F105" s="1"/>
      <c r="G105" s="63"/>
      <c r="H105" s="63"/>
      <c r="I105" s="63"/>
      <c r="J105" s="8"/>
    </row>
    <row r="106" spans="1:23" ht="26.5" thickBot="1" x14ac:dyDescent="0.65">
      <c r="A106" s="7"/>
      <c r="B106" s="141"/>
      <c r="C106" s="63"/>
      <c r="D106" s="1"/>
      <c r="E106" s="63"/>
      <c r="F106" s="1"/>
      <c r="G106" s="63"/>
      <c r="H106" s="63"/>
      <c r="I106" s="63"/>
      <c r="J106" s="8"/>
      <c r="M106" s="828" t="s">
        <v>769</v>
      </c>
    </row>
    <row r="107" spans="1:23" x14ac:dyDescent="0.3">
      <c r="A107" s="7"/>
      <c r="B107" s="141"/>
      <c r="C107" s="63"/>
      <c r="D107" s="1"/>
      <c r="E107" s="63"/>
      <c r="F107" s="1"/>
      <c r="G107" s="63"/>
      <c r="H107" s="63"/>
      <c r="I107" s="63"/>
      <c r="J107" s="8"/>
      <c r="L107" s="758">
        <v>1</v>
      </c>
      <c r="M107" s="799" t="s">
        <v>86</v>
      </c>
      <c r="N107" s="762"/>
      <c r="O107" s="763"/>
      <c r="P107" s="763"/>
      <c r="Q107" s="763"/>
      <c r="R107" s="763"/>
      <c r="S107" s="763"/>
      <c r="T107" s="763"/>
      <c r="U107" s="763"/>
      <c r="V107" s="763"/>
      <c r="W107" s="764"/>
    </row>
    <row r="108" spans="1:23" x14ac:dyDescent="0.3">
      <c r="A108" s="7"/>
      <c r="B108" s="141"/>
      <c r="C108" s="63"/>
      <c r="D108" s="1"/>
      <c r="E108" s="63"/>
      <c r="F108" s="1"/>
      <c r="G108" s="63"/>
      <c r="H108" s="63"/>
      <c r="I108" s="63"/>
      <c r="J108" s="8"/>
      <c r="L108" s="759">
        <v>2</v>
      </c>
      <c r="M108" s="800" t="s">
        <v>538</v>
      </c>
      <c r="N108" s="766"/>
      <c r="O108" s="766"/>
      <c r="P108" s="766"/>
      <c r="Q108" s="766"/>
      <c r="R108" s="766"/>
      <c r="S108" s="766"/>
      <c r="T108" s="766"/>
      <c r="U108" s="766"/>
      <c r="V108" s="766"/>
      <c r="W108" s="526"/>
    </row>
    <row r="109" spans="1:23" x14ac:dyDescent="0.3">
      <c r="A109" s="7"/>
      <c r="B109" s="141"/>
      <c r="C109" s="63"/>
      <c r="D109" s="1"/>
      <c r="E109" s="63"/>
      <c r="F109" s="1"/>
      <c r="G109" s="63"/>
      <c r="H109" s="63"/>
      <c r="I109" s="63"/>
      <c r="J109" s="8"/>
      <c r="L109" s="759">
        <v>3</v>
      </c>
      <c r="M109" s="801" t="s">
        <v>89</v>
      </c>
      <c r="N109" s="767"/>
      <c r="O109" s="766"/>
      <c r="P109" s="766"/>
      <c r="Q109" s="766"/>
      <c r="R109" s="766"/>
      <c r="S109" s="766"/>
      <c r="T109" s="766"/>
      <c r="U109" s="766"/>
      <c r="V109" s="766"/>
      <c r="W109" s="768"/>
    </row>
    <row r="110" spans="1:23" x14ac:dyDescent="0.3">
      <c r="A110" s="7"/>
      <c r="B110" s="141"/>
      <c r="C110" s="63"/>
      <c r="D110" s="1"/>
      <c r="E110" s="63"/>
      <c r="F110" s="1"/>
      <c r="G110" s="63"/>
      <c r="H110" s="63"/>
      <c r="I110" s="63"/>
      <c r="J110" s="8"/>
      <c r="L110" s="760">
        <v>4</v>
      </c>
      <c r="M110" s="800" t="s">
        <v>91</v>
      </c>
      <c r="N110" s="769"/>
      <c r="O110" s="770"/>
      <c r="P110" s="770"/>
      <c r="Q110" s="770"/>
      <c r="R110" s="770"/>
      <c r="S110" s="770"/>
      <c r="T110" s="770"/>
      <c r="U110" s="770"/>
      <c r="V110" s="770"/>
      <c r="W110" s="771"/>
    </row>
    <row r="111" spans="1:23" x14ac:dyDescent="0.3">
      <c r="A111" s="7"/>
      <c r="B111" s="141"/>
      <c r="C111" s="63"/>
      <c r="D111" s="1"/>
      <c r="E111" s="63"/>
      <c r="F111" s="1"/>
      <c r="G111" s="63"/>
      <c r="H111" s="63"/>
      <c r="I111" s="63"/>
      <c r="J111" s="8"/>
      <c r="L111" s="759">
        <v>5</v>
      </c>
      <c r="M111" s="802" t="s">
        <v>93</v>
      </c>
      <c r="N111" s="772"/>
      <c r="O111" s="772"/>
      <c r="P111" s="772"/>
      <c r="Q111" s="772"/>
      <c r="R111" s="772"/>
      <c r="S111" s="772"/>
      <c r="T111" s="772"/>
      <c r="U111" s="772"/>
      <c r="V111" s="772"/>
      <c r="W111" s="773"/>
    </row>
    <row r="112" spans="1:23" x14ac:dyDescent="0.3">
      <c r="A112" s="7"/>
      <c r="B112" s="141"/>
      <c r="C112" s="63"/>
      <c r="D112" s="1"/>
      <c r="E112" s="63"/>
      <c r="F112" s="1"/>
      <c r="G112" s="63"/>
      <c r="H112" s="63"/>
      <c r="I112" s="63"/>
      <c r="J112" s="8"/>
      <c r="L112" s="759">
        <v>6</v>
      </c>
      <c r="M112" s="801" t="s">
        <v>95</v>
      </c>
      <c r="N112" s="767"/>
      <c r="O112" s="766"/>
      <c r="P112" s="766"/>
      <c r="Q112" s="766"/>
      <c r="R112" s="766"/>
      <c r="S112" s="766"/>
      <c r="T112" s="766"/>
      <c r="U112" s="766"/>
      <c r="V112" s="766"/>
      <c r="W112" s="768"/>
    </row>
    <row r="113" spans="1:23" x14ac:dyDescent="0.3">
      <c r="A113" s="7"/>
      <c r="B113" s="141"/>
      <c r="C113" s="63"/>
      <c r="D113" s="1"/>
      <c r="E113" s="63"/>
      <c r="F113" s="1"/>
      <c r="G113" s="63"/>
      <c r="H113" s="63"/>
      <c r="I113" s="63"/>
      <c r="J113" s="8"/>
      <c r="L113" s="759">
        <v>7</v>
      </c>
      <c r="M113" s="800" t="s">
        <v>752</v>
      </c>
      <c r="N113" s="767"/>
      <c r="O113" s="766"/>
      <c r="P113" s="766"/>
      <c r="Q113" s="766"/>
      <c r="R113" s="766"/>
      <c r="S113" s="766"/>
      <c r="T113" s="766"/>
      <c r="U113" s="766"/>
      <c r="V113" s="766"/>
      <c r="W113" s="768"/>
    </row>
    <row r="114" spans="1:23" x14ac:dyDescent="0.3">
      <c r="A114" s="7"/>
      <c r="B114" s="141"/>
      <c r="C114" s="63"/>
      <c r="D114" s="1"/>
      <c r="E114" s="63"/>
      <c r="F114" s="1"/>
      <c r="G114" s="63"/>
      <c r="H114" s="63"/>
      <c r="I114" s="63"/>
      <c r="J114" s="8"/>
      <c r="L114" s="759">
        <v>8</v>
      </c>
      <c r="M114" s="800" t="s">
        <v>97</v>
      </c>
      <c r="N114" s="767"/>
      <c r="O114" s="766"/>
      <c r="P114" s="766"/>
      <c r="Q114" s="766"/>
      <c r="R114" s="766"/>
      <c r="S114" s="766"/>
      <c r="T114" s="766"/>
      <c r="U114" s="766"/>
      <c r="V114" s="766"/>
      <c r="W114" s="768"/>
    </row>
    <row r="115" spans="1:23" x14ac:dyDescent="0.3">
      <c r="A115" s="7"/>
      <c r="B115" s="141"/>
      <c r="C115" s="63"/>
      <c r="D115" s="1"/>
      <c r="E115" s="63"/>
      <c r="F115" s="1"/>
      <c r="G115" s="63"/>
      <c r="H115" s="63"/>
      <c r="I115" s="63"/>
      <c r="J115" s="8"/>
      <c r="L115" s="759">
        <v>9</v>
      </c>
      <c r="M115" s="800" t="s">
        <v>99</v>
      </c>
      <c r="N115" s="767"/>
      <c r="O115" s="766"/>
      <c r="P115" s="766"/>
      <c r="Q115" s="766"/>
      <c r="R115" s="766"/>
      <c r="S115" s="766"/>
      <c r="T115" s="766"/>
      <c r="U115" s="766"/>
      <c r="V115" s="766"/>
      <c r="W115" s="768"/>
    </row>
    <row r="116" spans="1:23" x14ac:dyDescent="0.3">
      <c r="A116" s="7"/>
      <c r="B116" s="141"/>
      <c r="C116" s="63"/>
      <c r="D116" s="1"/>
      <c r="E116" s="63"/>
      <c r="F116" s="1"/>
      <c r="G116" s="63"/>
      <c r="H116" s="63"/>
      <c r="I116" s="63"/>
      <c r="J116" s="8"/>
      <c r="L116" s="760">
        <v>10</v>
      </c>
      <c r="M116" s="802" t="s">
        <v>100</v>
      </c>
      <c r="N116" s="774"/>
      <c r="O116" s="775"/>
      <c r="P116" s="775"/>
      <c r="Q116" s="775"/>
      <c r="R116" s="775"/>
      <c r="S116" s="775"/>
      <c r="T116" s="775"/>
      <c r="U116" s="775"/>
      <c r="V116" s="775"/>
      <c r="W116" s="776"/>
    </row>
    <row r="117" spans="1:23" ht="13.5" thickBot="1" x14ac:dyDescent="0.35">
      <c r="A117" s="7"/>
      <c r="B117" s="141"/>
      <c r="C117" s="63"/>
      <c r="D117" s="1"/>
      <c r="E117" s="63"/>
      <c r="F117" s="1"/>
      <c r="G117" s="63"/>
      <c r="H117" s="63"/>
      <c r="I117" s="63"/>
      <c r="J117" s="8"/>
      <c r="L117" s="761">
        <v>11</v>
      </c>
      <c r="M117" s="803" t="s">
        <v>102</v>
      </c>
      <c r="N117" s="541"/>
      <c r="O117" s="541"/>
      <c r="P117" s="541"/>
      <c r="Q117" s="541"/>
      <c r="R117" s="541"/>
      <c r="S117" s="541"/>
      <c r="T117" s="541"/>
      <c r="U117" s="541"/>
      <c r="V117" s="541"/>
      <c r="W117" s="542"/>
    </row>
    <row r="118" spans="1:23" ht="13.5" thickBot="1" x14ac:dyDescent="0.35">
      <c r="A118" s="7"/>
      <c r="B118" s="141"/>
      <c r="C118" s="63"/>
      <c r="D118" s="1"/>
      <c r="E118" s="63"/>
      <c r="F118" s="1"/>
      <c r="G118" s="63"/>
      <c r="H118" s="63"/>
      <c r="I118" s="63"/>
      <c r="J118" s="8"/>
      <c r="M118" s="68"/>
      <c r="N118" s="543"/>
      <c r="O118" s="543"/>
      <c r="P118" s="543"/>
      <c r="Q118" s="543"/>
      <c r="R118" s="543"/>
      <c r="S118" s="543"/>
      <c r="T118" s="543"/>
      <c r="U118" s="543"/>
      <c r="V118" s="543"/>
      <c r="W118" s="543"/>
    </row>
    <row r="119" spans="1:23" x14ac:dyDescent="0.3">
      <c r="A119" s="7"/>
      <c r="B119" s="141"/>
      <c r="C119" s="63"/>
      <c r="D119" s="1"/>
      <c r="E119" s="63"/>
      <c r="F119" s="1"/>
      <c r="G119" s="63"/>
      <c r="H119" s="63"/>
      <c r="I119" s="63"/>
      <c r="J119" s="8"/>
      <c r="L119" s="758">
        <v>12</v>
      </c>
      <c r="M119" s="777" t="s">
        <v>105</v>
      </c>
      <c r="N119" s="763"/>
      <c r="O119" s="763"/>
      <c r="P119" s="763"/>
      <c r="Q119" s="763"/>
      <c r="R119" s="763"/>
      <c r="S119" s="763"/>
      <c r="T119" s="763"/>
      <c r="U119" s="763"/>
      <c r="V119" s="763"/>
      <c r="W119" s="764"/>
    </row>
    <row r="120" spans="1:23" x14ac:dyDescent="0.3">
      <c r="A120" s="7"/>
      <c r="B120" s="141"/>
      <c r="C120" s="63"/>
      <c r="D120" s="1"/>
      <c r="E120" s="63"/>
      <c r="F120" s="1"/>
      <c r="G120" s="63"/>
      <c r="H120" s="63"/>
      <c r="I120" s="63"/>
      <c r="J120" s="8"/>
      <c r="L120" s="759">
        <v>13</v>
      </c>
      <c r="M120" s="524" t="s">
        <v>107</v>
      </c>
      <c r="N120" s="525"/>
      <c r="O120" s="525"/>
      <c r="P120" s="525"/>
      <c r="Q120" s="525"/>
      <c r="R120" s="525"/>
      <c r="S120" s="525"/>
      <c r="T120" s="525"/>
      <c r="U120" s="525"/>
      <c r="V120" s="525"/>
      <c r="W120" s="526"/>
    </row>
    <row r="121" spans="1:23" x14ac:dyDescent="0.3">
      <c r="A121" s="7"/>
      <c r="B121" s="141"/>
      <c r="C121" s="63"/>
      <c r="D121" s="1"/>
      <c r="E121" s="63"/>
      <c r="F121" s="1"/>
      <c r="G121" s="63"/>
      <c r="H121" s="63"/>
      <c r="I121" s="63"/>
      <c r="J121" s="8"/>
      <c r="L121" s="759">
        <v>14</v>
      </c>
      <c r="M121" s="778" t="s">
        <v>108</v>
      </c>
      <c r="N121" s="766"/>
      <c r="O121" s="766"/>
      <c r="P121" s="766"/>
      <c r="Q121" s="766"/>
      <c r="R121" s="766"/>
      <c r="S121" s="766"/>
      <c r="T121" s="766"/>
      <c r="U121" s="766"/>
      <c r="V121" s="766"/>
      <c r="W121" s="768"/>
    </row>
    <row r="122" spans="1:23" x14ac:dyDescent="0.3">
      <c r="A122" s="7"/>
      <c r="B122" s="141"/>
      <c r="C122" s="63"/>
      <c r="D122" s="1"/>
      <c r="E122" s="63"/>
      <c r="F122" s="1"/>
      <c r="G122" s="63"/>
      <c r="H122" s="63"/>
      <c r="I122" s="63"/>
      <c r="J122" s="8"/>
      <c r="L122" s="759">
        <v>15</v>
      </c>
      <c r="M122" s="778" t="s">
        <v>97</v>
      </c>
      <c r="N122" s="766"/>
      <c r="O122" s="766"/>
      <c r="P122" s="766"/>
      <c r="Q122" s="766"/>
      <c r="R122" s="766"/>
      <c r="S122" s="766"/>
      <c r="T122" s="766"/>
      <c r="U122" s="766"/>
      <c r="V122" s="766"/>
      <c r="W122" s="768"/>
    </row>
    <row r="123" spans="1:23" x14ac:dyDescent="0.3">
      <c r="A123" s="7"/>
      <c r="B123" s="141"/>
      <c r="C123" s="63"/>
      <c r="D123" s="1"/>
      <c r="E123" s="63"/>
      <c r="F123" s="1"/>
      <c r="G123" s="63"/>
      <c r="H123" s="63"/>
      <c r="I123" s="63"/>
      <c r="J123" s="8"/>
      <c r="L123" s="759">
        <v>16</v>
      </c>
      <c r="M123" s="524" t="s">
        <v>110</v>
      </c>
      <c r="N123" s="525"/>
      <c r="O123" s="525"/>
      <c r="P123" s="525"/>
      <c r="Q123" s="525"/>
      <c r="R123" s="525"/>
      <c r="S123" s="525"/>
      <c r="T123" s="525"/>
      <c r="U123" s="525"/>
      <c r="V123" s="525"/>
      <c r="W123" s="526"/>
    </row>
    <row r="124" spans="1:23" x14ac:dyDescent="0.3">
      <c r="A124" s="7"/>
      <c r="B124" s="141"/>
      <c r="C124" s="63"/>
      <c r="D124" s="1"/>
      <c r="E124" s="63"/>
      <c r="F124" s="1"/>
      <c r="G124" s="63"/>
      <c r="H124" s="63"/>
      <c r="I124" s="63"/>
      <c r="J124" s="8"/>
      <c r="L124" s="759">
        <v>17</v>
      </c>
      <c r="M124" s="778" t="s">
        <v>165</v>
      </c>
      <c r="N124" s="766"/>
      <c r="O124" s="766"/>
      <c r="P124" s="766"/>
      <c r="Q124" s="766"/>
      <c r="R124" s="766"/>
      <c r="S124" s="766"/>
      <c r="T124" s="766"/>
      <c r="U124" s="766"/>
      <c r="V124" s="766"/>
      <c r="W124" s="768"/>
    </row>
    <row r="125" spans="1:23" ht="13.5" thickBot="1" x14ac:dyDescent="0.35">
      <c r="A125" s="7"/>
      <c r="B125" s="141"/>
      <c r="C125" s="63"/>
      <c r="D125" s="1"/>
      <c r="E125" s="63"/>
      <c r="F125" s="1"/>
      <c r="G125" s="63"/>
      <c r="H125" s="63"/>
      <c r="I125" s="63"/>
      <c r="J125" s="8"/>
      <c r="L125" s="761">
        <v>18</v>
      </c>
      <c r="M125" s="549" t="s">
        <v>112</v>
      </c>
      <c r="N125" s="550"/>
      <c r="O125" s="550"/>
      <c r="P125" s="550"/>
      <c r="Q125" s="550"/>
      <c r="R125" s="550"/>
      <c r="S125" s="550"/>
      <c r="T125" s="550"/>
      <c r="U125" s="550"/>
      <c r="V125" s="550"/>
      <c r="W125" s="551"/>
    </row>
    <row r="126" spans="1:23" ht="13.5" thickBot="1" x14ac:dyDescent="0.35">
      <c r="A126" s="7"/>
      <c r="B126" s="141"/>
      <c r="C126" s="63"/>
      <c r="D126" s="1"/>
      <c r="E126" s="63"/>
      <c r="F126" s="1"/>
      <c r="G126" s="63"/>
      <c r="H126" s="63"/>
      <c r="I126" s="63"/>
      <c r="J126" s="8"/>
      <c r="M126" s="68"/>
      <c r="N126" s="543"/>
      <c r="O126" s="543"/>
      <c r="P126" s="543"/>
      <c r="Q126" s="543"/>
      <c r="R126" s="543"/>
      <c r="S126" s="543"/>
      <c r="T126" s="543"/>
      <c r="U126" s="543"/>
      <c r="V126" s="543"/>
      <c r="W126" s="543"/>
    </row>
    <row r="127" spans="1:23" x14ac:dyDescent="0.3">
      <c r="A127" s="7"/>
      <c r="B127" s="141"/>
      <c r="C127" s="63"/>
      <c r="D127" s="1"/>
      <c r="E127" s="63"/>
      <c r="F127" s="1"/>
      <c r="G127" s="63"/>
      <c r="H127" s="63"/>
      <c r="I127" s="63"/>
      <c r="J127" s="8"/>
      <c r="L127" s="758">
        <v>19</v>
      </c>
      <c r="M127" s="129" t="s">
        <v>115</v>
      </c>
      <c r="N127" s="517"/>
      <c r="O127" s="517"/>
      <c r="P127" s="517"/>
      <c r="Q127" s="517"/>
      <c r="R127" s="517"/>
      <c r="S127" s="517"/>
      <c r="T127" s="517"/>
      <c r="U127" s="517"/>
      <c r="V127" s="517"/>
      <c r="W127" s="518"/>
    </row>
    <row r="128" spans="1:23" x14ac:dyDescent="0.3">
      <c r="A128" s="7"/>
      <c r="B128" s="141"/>
      <c r="C128" s="63"/>
      <c r="D128" s="1"/>
      <c r="E128" s="63"/>
      <c r="F128" s="1"/>
      <c r="G128" s="63"/>
      <c r="H128" s="63"/>
      <c r="I128" s="63"/>
      <c r="J128" s="8"/>
      <c r="L128" s="759">
        <v>20</v>
      </c>
      <c r="M128" s="778" t="s">
        <v>117</v>
      </c>
      <c r="N128" s="766"/>
      <c r="O128" s="766"/>
      <c r="P128" s="766"/>
      <c r="Q128" s="766"/>
      <c r="R128" s="766"/>
      <c r="S128" s="766"/>
      <c r="T128" s="766"/>
      <c r="U128" s="766"/>
      <c r="V128" s="766"/>
      <c r="W128" s="768"/>
    </row>
    <row r="129" spans="1:23" x14ac:dyDescent="0.3">
      <c r="A129" s="7"/>
      <c r="B129" s="141"/>
      <c r="C129" s="63"/>
      <c r="D129" s="1"/>
      <c r="E129" s="63"/>
      <c r="F129" s="1"/>
      <c r="G129" s="63"/>
      <c r="H129" s="63"/>
      <c r="I129" s="63"/>
      <c r="J129" s="8"/>
      <c r="L129" s="760">
        <v>21</v>
      </c>
      <c r="M129" s="524" t="s">
        <v>119</v>
      </c>
      <c r="N129" s="531"/>
      <c r="O129" s="531"/>
      <c r="P129" s="531"/>
      <c r="Q129" s="531"/>
      <c r="R129" s="531"/>
      <c r="S129" s="531"/>
      <c r="T129" s="531"/>
      <c r="U129" s="531"/>
      <c r="V129" s="531"/>
      <c r="W129" s="532"/>
    </row>
    <row r="130" spans="1:23" x14ac:dyDescent="0.3">
      <c r="A130" s="7"/>
      <c r="B130" s="141"/>
      <c r="C130" s="63"/>
      <c r="D130" s="1"/>
      <c r="E130" s="63"/>
      <c r="F130" s="1"/>
      <c r="G130" s="63"/>
      <c r="H130" s="63"/>
      <c r="I130" s="63"/>
      <c r="J130" s="8"/>
      <c r="L130" s="759">
        <v>22</v>
      </c>
      <c r="M130" s="778" t="s">
        <v>121</v>
      </c>
      <c r="N130" s="766"/>
      <c r="O130" s="766"/>
      <c r="P130" s="766"/>
      <c r="Q130" s="766"/>
      <c r="R130" s="766"/>
      <c r="S130" s="766"/>
      <c r="T130" s="766"/>
      <c r="U130" s="766"/>
      <c r="V130" s="766"/>
      <c r="W130" s="768"/>
    </row>
    <row r="131" spans="1:23" ht="13.5" thickBot="1" x14ac:dyDescent="0.35">
      <c r="A131" s="7"/>
      <c r="B131" s="141"/>
      <c r="C131" s="63"/>
      <c r="D131" s="1"/>
      <c r="E131" s="63"/>
      <c r="F131" s="1"/>
      <c r="G131" s="63"/>
      <c r="H131" s="63"/>
      <c r="I131" s="63"/>
      <c r="J131" s="8"/>
      <c r="L131" s="791">
        <v>23</v>
      </c>
      <c r="M131" s="540" t="s">
        <v>121</v>
      </c>
      <c r="N131" s="556"/>
      <c r="O131" s="556"/>
      <c r="P131" s="556"/>
      <c r="Q131" s="556"/>
      <c r="R131" s="556"/>
      <c r="S131" s="556"/>
      <c r="T131" s="556"/>
      <c r="U131" s="556"/>
      <c r="V131" s="556"/>
      <c r="W131" s="557"/>
    </row>
    <row r="132" spans="1:23" ht="13.5" thickBot="1" x14ac:dyDescent="0.35">
      <c r="A132" s="7"/>
      <c r="B132" s="141"/>
      <c r="C132" s="63"/>
      <c r="D132" s="1"/>
      <c r="E132" s="63"/>
      <c r="F132" s="1"/>
      <c r="G132" s="63"/>
      <c r="H132" s="63"/>
      <c r="I132" s="63"/>
      <c r="J132" s="8"/>
      <c r="M132" s="68"/>
      <c r="N132" s="543"/>
      <c r="O132" s="543"/>
      <c r="P132" s="543"/>
      <c r="Q132" s="543"/>
      <c r="R132" s="543"/>
      <c r="S132" s="543"/>
      <c r="T132" s="543"/>
      <c r="U132" s="543"/>
      <c r="V132" s="543"/>
      <c r="W132" s="543"/>
    </row>
    <row r="133" spans="1:23" x14ac:dyDescent="0.3">
      <c r="A133" s="7"/>
      <c r="B133" s="141"/>
      <c r="C133" s="63"/>
      <c r="D133" s="1"/>
      <c r="E133" s="63"/>
      <c r="F133" s="1"/>
      <c r="G133" s="63"/>
      <c r="H133" s="63"/>
      <c r="I133" s="63"/>
      <c r="J133" s="8"/>
      <c r="L133" s="163">
        <v>24</v>
      </c>
      <c r="M133" s="130"/>
      <c r="N133" s="562"/>
      <c r="O133" s="562"/>
      <c r="P133" s="562"/>
      <c r="Q133" s="562"/>
      <c r="R133" s="562"/>
      <c r="S133" s="562"/>
      <c r="T133" s="562"/>
      <c r="U133" s="562"/>
      <c r="V133" s="562"/>
      <c r="W133" s="563"/>
    </row>
    <row r="134" spans="1:23" x14ac:dyDescent="0.3">
      <c r="A134" s="7"/>
      <c r="B134" s="141"/>
      <c r="C134" s="63"/>
      <c r="D134" s="1"/>
      <c r="E134" s="63"/>
      <c r="F134" s="1"/>
      <c r="G134" s="63"/>
      <c r="H134" s="63"/>
      <c r="I134" s="63"/>
      <c r="J134" s="8"/>
      <c r="L134" s="154" t="s">
        <v>651</v>
      </c>
      <c r="M134" s="792" t="s">
        <v>121</v>
      </c>
      <c r="N134" s="766"/>
      <c r="O134" s="766"/>
      <c r="P134" s="766"/>
      <c r="Q134" s="766"/>
      <c r="R134" s="766"/>
      <c r="S134" s="766"/>
      <c r="T134" s="766"/>
      <c r="U134" s="766"/>
      <c r="V134" s="766"/>
      <c r="W134" s="768"/>
    </row>
    <row r="135" spans="1:23" x14ac:dyDescent="0.3">
      <c r="A135" s="7"/>
      <c r="B135" s="141"/>
      <c r="C135" s="63"/>
      <c r="D135" s="1"/>
      <c r="E135" s="63"/>
      <c r="F135" s="1"/>
      <c r="G135" s="63"/>
      <c r="H135" s="63"/>
      <c r="I135" s="63"/>
      <c r="J135" s="8"/>
      <c r="L135" s="154">
        <v>25</v>
      </c>
      <c r="M135" s="71" t="s">
        <v>552</v>
      </c>
      <c r="N135" s="525"/>
      <c r="O135" s="525"/>
      <c r="P135" s="525"/>
      <c r="Q135" s="525"/>
      <c r="R135" s="525"/>
      <c r="S135" s="525"/>
      <c r="T135" s="525"/>
      <c r="U135" s="525"/>
      <c r="V135" s="525"/>
      <c r="W135" s="526"/>
    </row>
    <row r="136" spans="1:23" x14ac:dyDescent="0.3">
      <c r="A136" s="7"/>
      <c r="B136" s="141"/>
      <c r="C136" s="63"/>
      <c r="D136" s="1"/>
      <c r="E136" s="63"/>
      <c r="F136" s="1"/>
      <c r="G136" s="63"/>
      <c r="H136" s="63"/>
      <c r="I136" s="63"/>
      <c r="J136" s="8"/>
      <c r="L136" s="154">
        <v>26</v>
      </c>
      <c r="M136" s="792" t="s">
        <v>126</v>
      </c>
      <c r="N136" s="770"/>
      <c r="O136" s="770"/>
      <c r="P136" s="770"/>
      <c r="Q136" s="770"/>
      <c r="R136" s="770"/>
      <c r="S136" s="770"/>
      <c r="T136" s="770"/>
      <c r="U136" s="770"/>
      <c r="V136" s="770"/>
      <c r="W136" s="771"/>
    </row>
    <row r="137" spans="1:23" x14ac:dyDescent="0.3">
      <c r="A137" s="7"/>
      <c r="B137" s="141"/>
      <c r="C137" s="63"/>
      <c r="D137" s="1"/>
      <c r="E137" s="63"/>
      <c r="F137" s="1"/>
      <c r="G137" s="63"/>
      <c r="H137" s="63"/>
      <c r="I137" s="63"/>
      <c r="J137" s="8"/>
      <c r="L137" s="154">
        <v>27</v>
      </c>
      <c r="M137" s="71" t="s">
        <v>128</v>
      </c>
      <c r="N137" s="525"/>
      <c r="O137" s="525"/>
      <c r="P137" s="525"/>
      <c r="Q137" s="525"/>
      <c r="R137" s="525"/>
      <c r="S137" s="525"/>
      <c r="T137" s="525"/>
      <c r="U137" s="525"/>
      <c r="V137" s="525"/>
      <c r="W137" s="526"/>
    </row>
    <row r="138" spans="1:23" x14ac:dyDescent="0.3">
      <c r="A138" s="7"/>
      <c r="B138" s="141"/>
      <c r="C138" s="63"/>
      <c r="D138" s="1"/>
      <c r="E138" s="63"/>
      <c r="F138" s="1"/>
      <c r="G138" s="63"/>
      <c r="H138" s="63"/>
      <c r="I138" s="63"/>
      <c r="J138" s="8"/>
      <c r="L138" s="154">
        <v>28</v>
      </c>
      <c r="M138" s="792" t="s">
        <v>129</v>
      </c>
      <c r="N138" s="766"/>
      <c r="O138" s="766"/>
      <c r="P138" s="766"/>
      <c r="Q138" s="766"/>
      <c r="R138" s="766"/>
      <c r="S138" s="766"/>
      <c r="T138" s="766"/>
      <c r="U138" s="766"/>
      <c r="V138" s="766"/>
      <c r="W138" s="768"/>
    </row>
    <row r="139" spans="1:23" x14ac:dyDescent="0.3">
      <c r="A139" s="7"/>
      <c r="B139" s="141"/>
      <c r="C139" s="63"/>
      <c r="D139" s="1"/>
      <c r="E139" s="63"/>
      <c r="F139" s="1"/>
      <c r="G139" s="63"/>
      <c r="H139" s="63"/>
      <c r="I139" s="63"/>
      <c r="J139" s="8"/>
      <c r="L139" s="154">
        <v>29</v>
      </c>
      <c r="M139" s="793" t="s">
        <v>131</v>
      </c>
      <c r="N139" s="779"/>
      <c r="O139" s="779"/>
      <c r="P139" s="779"/>
      <c r="Q139" s="779"/>
      <c r="R139" s="779"/>
      <c r="S139" s="779"/>
      <c r="T139" s="779"/>
      <c r="U139" s="779"/>
      <c r="V139" s="779"/>
      <c r="W139" s="765"/>
    </row>
    <row r="140" spans="1:23" x14ac:dyDescent="0.3">
      <c r="A140" s="7"/>
      <c r="B140" s="141"/>
      <c r="C140" s="63"/>
      <c r="D140" s="1"/>
      <c r="E140" s="63"/>
      <c r="F140" s="1"/>
      <c r="G140" s="63"/>
      <c r="H140" s="63"/>
      <c r="I140" s="63"/>
      <c r="J140" s="8"/>
      <c r="L140" s="154">
        <v>30</v>
      </c>
      <c r="M140" s="792" t="s">
        <v>133</v>
      </c>
      <c r="N140" s="766"/>
      <c r="O140" s="766"/>
      <c r="P140" s="766"/>
      <c r="Q140" s="766"/>
      <c r="R140" s="766"/>
      <c r="S140" s="766"/>
      <c r="T140" s="766"/>
      <c r="U140" s="766"/>
      <c r="V140" s="766"/>
      <c r="W140" s="768"/>
    </row>
    <row r="141" spans="1:23" x14ac:dyDescent="0.3">
      <c r="A141" s="7"/>
      <c r="B141" s="141"/>
      <c r="C141" s="63"/>
      <c r="D141" s="1"/>
      <c r="E141" s="63"/>
      <c r="F141" s="1"/>
      <c r="G141" s="63"/>
      <c r="H141" s="63"/>
      <c r="I141" s="63"/>
      <c r="J141" s="8"/>
      <c r="L141" s="154">
        <v>31</v>
      </c>
      <c r="M141" s="794" t="s">
        <v>135</v>
      </c>
      <c r="N141" s="780"/>
      <c r="O141" s="780"/>
      <c r="P141" s="780"/>
      <c r="Q141" s="780"/>
      <c r="R141" s="780"/>
      <c r="S141" s="780"/>
      <c r="T141" s="780"/>
      <c r="U141" s="780"/>
      <c r="V141" s="780"/>
      <c r="W141" s="788"/>
    </row>
    <row r="142" spans="1:23" x14ac:dyDescent="0.3">
      <c r="A142" s="7"/>
      <c r="B142" s="141"/>
      <c r="C142" s="63"/>
      <c r="D142" s="1"/>
      <c r="E142" s="63"/>
      <c r="F142" s="1"/>
      <c r="G142" s="63"/>
      <c r="H142" s="63"/>
      <c r="I142" s="63"/>
      <c r="J142" s="8"/>
      <c r="L142" s="154">
        <v>32</v>
      </c>
      <c r="M142" s="71" t="s">
        <v>137</v>
      </c>
      <c r="N142" s="525"/>
      <c r="O142" s="525"/>
      <c r="P142" s="525"/>
      <c r="Q142" s="525"/>
      <c r="R142" s="525"/>
      <c r="S142" s="525"/>
      <c r="T142" s="525"/>
      <c r="U142" s="525"/>
      <c r="V142" s="525"/>
      <c r="W142" s="526"/>
    </row>
    <row r="143" spans="1:23" x14ac:dyDescent="0.3">
      <c r="A143" s="7"/>
      <c r="B143" s="141"/>
      <c r="C143" s="63"/>
      <c r="D143" s="1"/>
      <c r="E143" s="63"/>
      <c r="F143" s="1"/>
      <c r="G143" s="63"/>
      <c r="H143" s="63"/>
      <c r="I143" s="63"/>
      <c r="J143" s="8"/>
      <c r="L143" s="154">
        <v>33</v>
      </c>
      <c r="M143" s="793" t="s">
        <v>409</v>
      </c>
      <c r="N143" s="779"/>
      <c r="O143" s="779"/>
      <c r="P143" s="779"/>
      <c r="Q143" s="779"/>
      <c r="R143" s="779"/>
      <c r="S143" s="779"/>
      <c r="T143" s="779"/>
      <c r="U143" s="779"/>
      <c r="V143" s="779"/>
      <c r="W143" s="765"/>
    </row>
    <row r="144" spans="1:23" x14ac:dyDescent="0.3">
      <c r="A144" s="7"/>
      <c r="B144" s="141"/>
      <c r="C144" s="63"/>
      <c r="D144" s="1"/>
      <c r="E144" s="63"/>
      <c r="F144" s="1"/>
      <c r="G144" s="63"/>
      <c r="H144" s="63"/>
      <c r="I144" s="63"/>
      <c r="J144" s="8"/>
      <c r="L144" s="154">
        <v>34</v>
      </c>
      <c r="M144" s="778" t="s">
        <v>539</v>
      </c>
      <c r="N144" s="766"/>
      <c r="O144" s="766"/>
      <c r="P144" s="766"/>
      <c r="Q144" s="766"/>
      <c r="R144" s="766"/>
      <c r="S144" s="766"/>
      <c r="T144" s="766"/>
      <c r="U144" s="766"/>
      <c r="V144" s="766"/>
      <c r="W144" s="768"/>
    </row>
    <row r="145" spans="1:23" x14ac:dyDescent="0.3">
      <c r="A145" s="7"/>
      <c r="B145" s="141"/>
      <c r="C145" s="63"/>
      <c r="D145" s="1"/>
      <c r="E145" s="63"/>
      <c r="F145" s="1"/>
      <c r="G145" s="63"/>
      <c r="H145" s="63"/>
      <c r="I145" s="63"/>
      <c r="J145" s="8"/>
      <c r="L145" s="154">
        <v>35</v>
      </c>
      <c r="M145" s="794" t="s">
        <v>141</v>
      </c>
      <c r="N145" s="780"/>
      <c r="O145" s="780"/>
      <c r="P145" s="780"/>
      <c r="Q145" s="780"/>
      <c r="R145" s="780"/>
      <c r="S145" s="780"/>
      <c r="T145" s="780"/>
      <c r="U145" s="780"/>
      <c r="V145" s="780"/>
      <c r="W145" s="788"/>
    </row>
    <row r="146" spans="1:23" x14ac:dyDescent="0.3">
      <c r="A146" s="7"/>
      <c r="B146" s="141"/>
      <c r="C146" s="63"/>
      <c r="D146" s="1"/>
      <c r="E146" s="63"/>
      <c r="F146" s="1"/>
      <c r="G146" s="63"/>
      <c r="H146" s="63"/>
      <c r="I146" s="63"/>
      <c r="J146" s="8"/>
      <c r="L146" s="154">
        <v>36</v>
      </c>
      <c r="M146" s="794" t="s">
        <v>143</v>
      </c>
      <c r="N146" s="780"/>
      <c r="O146" s="780"/>
      <c r="P146" s="780"/>
      <c r="Q146" s="780"/>
      <c r="R146" s="780"/>
      <c r="S146" s="780"/>
      <c r="T146" s="780"/>
      <c r="U146" s="780"/>
      <c r="V146" s="780"/>
      <c r="W146" s="788"/>
    </row>
    <row r="147" spans="1:23" x14ac:dyDescent="0.3">
      <c r="A147" s="7"/>
      <c r="B147" s="141"/>
      <c r="C147" s="63"/>
      <c r="D147" s="1"/>
      <c r="E147" s="63"/>
      <c r="F147" s="1"/>
      <c r="G147" s="63"/>
      <c r="H147" s="63"/>
      <c r="I147" s="63"/>
      <c r="J147" s="8"/>
      <c r="L147" s="154">
        <v>37</v>
      </c>
      <c r="M147" s="794" t="s">
        <v>144</v>
      </c>
      <c r="N147" s="780"/>
      <c r="O147" s="780"/>
      <c r="P147" s="780"/>
      <c r="Q147" s="780"/>
      <c r="R147" s="780"/>
      <c r="S147" s="780"/>
      <c r="T147" s="780"/>
      <c r="U147" s="780"/>
      <c r="V147" s="780"/>
      <c r="W147" s="788"/>
    </row>
    <row r="148" spans="1:23" x14ac:dyDescent="0.3">
      <c r="A148" s="7"/>
      <c r="B148" s="141"/>
      <c r="C148" s="63"/>
      <c r="D148" s="1"/>
      <c r="E148" s="63"/>
      <c r="F148" s="1"/>
      <c r="G148" s="63"/>
      <c r="H148" s="63"/>
      <c r="I148" s="63"/>
      <c r="J148" s="8"/>
      <c r="L148" s="154">
        <v>38</v>
      </c>
      <c r="M148" s="71" t="s">
        <v>410</v>
      </c>
      <c r="N148" s="525"/>
      <c r="O148" s="525"/>
      <c r="P148" s="525"/>
      <c r="Q148" s="525"/>
      <c r="R148" s="525"/>
      <c r="S148" s="525"/>
      <c r="T148" s="525"/>
      <c r="U148" s="525"/>
      <c r="V148" s="525"/>
      <c r="W148" s="526"/>
    </row>
    <row r="149" spans="1:23" x14ac:dyDescent="0.3">
      <c r="A149" s="7"/>
      <c r="B149" s="141"/>
      <c r="C149" s="63"/>
      <c r="D149" s="1"/>
      <c r="E149" s="63"/>
      <c r="F149" s="1"/>
      <c r="G149" s="63"/>
      <c r="H149" s="63"/>
      <c r="I149" s="63"/>
      <c r="J149" s="8"/>
      <c r="L149" s="154">
        <v>39</v>
      </c>
      <c r="M149" s="793" t="s">
        <v>166</v>
      </c>
      <c r="N149" s="779"/>
      <c r="O149" s="779"/>
      <c r="P149" s="779"/>
      <c r="Q149" s="779"/>
      <c r="R149" s="779"/>
      <c r="S149" s="779"/>
      <c r="T149" s="779"/>
      <c r="U149" s="779"/>
      <c r="V149" s="779"/>
      <c r="W149" s="765"/>
    </row>
    <row r="150" spans="1:23" x14ac:dyDescent="0.3">
      <c r="A150" s="7"/>
      <c r="B150" s="141"/>
      <c r="C150" s="63"/>
      <c r="D150" s="1"/>
      <c r="E150" s="63"/>
      <c r="F150" s="1"/>
      <c r="G150" s="63"/>
      <c r="H150" s="63"/>
      <c r="I150" s="63"/>
      <c r="J150" s="8"/>
      <c r="L150" s="154">
        <v>40</v>
      </c>
      <c r="M150" s="793" t="s">
        <v>107</v>
      </c>
      <c r="N150" s="779"/>
      <c r="O150" s="779"/>
      <c r="P150" s="779"/>
      <c r="Q150" s="779"/>
      <c r="R150" s="779"/>
      <c r="S150" s="779"/>
      <c r="T150" s="779"/>
      <c r="U150" s="779"/>
      <c r="V150" s="779"/>
      <c r="W150" s="765"/>
    </row>
    <row r="151" spans="1:23" x14ac:dyDescent="0.3">
      <c r="A151" s="7"/>
      <c r="B151" s="141"/>
      <c r="C151" s="63"/>
      <c r="D151" s="1"/>
      <c r="E151" s="63"/>
      <c r="F151" s="1"/>
      <c r="G151" s="63"/>
      <c r="H151" s="63"/>
      <c r="I151" s="63"/>
      <c r="J151" s="8"/>
      <c r="L151" s="154">
        <v>41</v>
      </c>
      <c r="M151" s="792" t="s">
        <v>149</v>
      </c>
      <c r="N151" s="766"/>
      <c r="O151" s="766"/>
      <c r="P151" s="766"/>
      <c r="Q151" s="766"/>
      <c r="R151" s="766"/>
      <c r="S151" s="766"/>
      <c r="T151" s="766"/>
      <c r="U151" s="766"/>
      <c r="V151" s="766"/>
      <c r="W151" s="768"/>
    </row>
    <row r="152" spans="1:23" x14ac:dyDescent="0.3">
      <c r="A152" s="7"/>
      <c r="B152" s="141"/>
      <c r="C152" s="63"/>
      <c r="D152" s="1"/>
      <c r="E152" s="63"/>
      <c r="F152" s="1"/>
      <c r="G152" s="63"/>
      <c r="H152" s="63"/>
      <c r="I152" s="63"/>
      <c r="J152" s="8"/>
      <c r="L152" s="154">
        <v>42</v>
      </c>
      <c r="M152" s="795" t="s">
        <v>151</v>
      </c>
      <c r="N152" s="772"/>
      <c r="O152" s="772"/>
      <c r="P152" s="772"/>
      <c r="Q152" s="772"/>
      <c r="R152" s="772"/>
      <c r="S152" s="772"/>
      <c r="T152" s="772"/>
      <c r="U152" s="772"/>
      <c r="V152" s="772"/>
      <c r="W152" s="773"/>
    </row>
    <row r="153" spans="1:23" x14ac:dyDescent="0.3">
      <c r="A153" s="7"/>
      <c r="B153" s="141"/>
      <c r="C153" s="63"/>
      <c r="D153" s="1"/>
      <c r="E153" s="63"/>
      <c r="F153" s="1"/>
      <c r="G153" s="63"/>
      <c r="H153" s="63"/>
      <c r="I153" s="63"/>
      <c r="J153" s="8"/>
      <c r="L153" s="154">
        <v>43</v>
      </c>
      <c r="M153" s="796" t="s">
        <v>153</v>
      </c>
      <c r="N153" s="782"/>
      <c r="O153" s="782"/>
      <c r="P153" s="782"/>
      <c r="Q153" s="782"/>
      <c r="R153" s="782"/>
      <c r="S153" s="782"/>
      <c r="T153" s="782"/>
      <c r="U153" s="782"/>
      <c r="V153" s="782"/>
      <c r="W153" s="789"/>
    </row>
    <row r="154" spans="1:23" x14ac:dyDescent="0.3">
      <c r="A154" s="7"/>
      <c r="B154" s="141"/>
      <c r="C154" s="63"/>
      <c r="D154" s="1"/>
      <c r="E154" s="63"/>
      <c r="F154" s="1"/>
      <c r="G154" s="63"/>
      <c r="H154" s="63"/>
      <c r="I154" s="63"/>
      <c r="J154" s="8"/>
      <c r="L154" s="154">
        <v>44</v>
      </c>
      <c r="M154" s="794" t="s">
        <v>97</v>
      </c>
      <c r="N154" s="780"/>
      <c r="O154" s="780"/>
      <c r="P154" s="780"/>
      <c r="Q154" s="780"/>
      <c r="R154" s="780"/>
      <c r="S154" s="780"/>
      <c r="T154" s="780"/>
      <c r="U154" s="780"/>
      <c r="V154" s="780"/>
      <c r="W154" s="788"/>
    </row>
    <row r="155" spans="1:23" x14ac:dyDescent="0.3">
      <c r="A155" s="7"/>
      <c r="B155" s="141"/>
      <c r="C155" s="63"/>
      <c r="D155" s="1"/>
      <c r="E155" s="63"/>
      <c r="F155" s="1"/>
      <c r="G155" s="63"/>
      <c r="H155" s="63"/>
      <c r="I155" s="63"/>
      <c r="J155" s="8"/>
      <c r="L155" s="154">
        <v>45</v>
      </c>
      <c r="M155" s="796" t="s">
        <v>156</v>
      </c>
      <c r="N155" s="782"/>
      <c r="O155" s="782"/>
      <c r="P155" s="782"/>
      <c r="Q155" s="782"/>
      <c r="R155" s="782"/>
      <c r="S155" s="782"/>
      <c r="T155" s="782"/>
      <c r="U155" s="782"/>
      <c r="V155" s="782"/>
      <c r="W155" s="789"/>
    </row>
    <row r="156" spans="1:23" x14ac:dyDescent="0.3">
      <c r="A156" s="7"/>
      <c r="B156" s="141"/>
      <c r="C156" s="63"/>
      <c r="D156" s="1"/>
      <c r="E156" s="63"/>
      <c r="F156" s="1"/>
      <c r="G156" s="63"/>
      <c r="H156" s="63"/>
      <c r="I156" s="63"/>
      <c r="J156" s="8"/>
      <c r="L156" s="154">
        <v>46</v>
      </c>
      <c r="M156" s="797" t="s">
        <v>157</v>
      </c>
      <c r="N156" s="781"/>
      <c r="O156" s="781"/>
      <c r="P156" s="781"/>
      <c r="Q156" s="781"/>
      <c r="R156" s="781"/>
      <c r="S156" s="781"/>
      <c r="T156" s="781"/>
      <c r="U156" s="781"/>
      <c r="V156" s="781"/>
      <c r="W156" s="790"/>
    </row>
    <row r="157" spans="1:23" ht="13.5" thickBot="1" x14ac:dyDescent="0.35">
      <c r="A157" s="7"/>
      <c r="B157" s="141"/>
      <c r="C157" s="63"/>
      <c r="D157" s="1"/>
      <c r="E157" s="63"/>
      <c r="F157" s="1"/>
      <c r="G157" s="63"/>
      <c r="H157" s="63"/>
      <c r="I157" s="63"/>
      <c r="J157" s="8"/>
      <c r="L157" s="702">
        <v>47</v>
      </c>
      <c r="M157" s="798" t="s">
        <v>159</v>
      </c>
      <c r="N157" s="569"/>
      <c r="O157" s="569"/>
      <c r="P157" s="569"/>
      <c r="Q157" s="569"/>
      <c r="R157" s="569"/>
      <c r="S157" s="569"/>
      <c r="T157" s="569"/>
      <c r="U157" s="569"/>
      <c r="V157" s="569"/>
      <c r="W157" s="570"/>
    </row>
    <row r="158" spans="1:23" ht="13.5" thickBot="1" x14ac:dyDescent="0.35">
      <c r="A158" s="7"/>
      <c r="B158" s="141"/>
      <c r="C158" s="63"/>
      <c r="D158" s="1"/>
      <c r="E158" s="63"/>
      <c r="F158" s="1"/>
      <c r="G158" s="63"/>
      <c r="H158" s="63"/>
      <c r="I158" s="63"/>
      <c r="J158" s="8"/>
      <c r="M158" s="68"/>
      <c r="N158" s="543"/>
      <c r="O158" s="543"/>
      <c r="P158" s="543"/>
      <c r="Q158" s="543"/>
      <c r="R158" s="543"/>
      <c r="S158" s="543"/>
      <c r="T158" s="543"/>
      <c r="U158" s="543"/>
      <c r="V158" s="543"/>
      <c r="W158" s="543"/>
    </row>
    <row r="159" spans="1:23" x14ac:dyDescent="0.3">
      <c r="A159" s="7"/>
      <c r="B159" s="141"/>
      <c r="C159" s="63"/>
      <c r="D159" s="1"/>
      <c r="E159" s="63"/>
      <c r="F159" s="1"/>
      <c r="G159" s="63"/>
      <c r="H159" s="63"/>
      <c r="I159" s="63"/>
      <c r="J159" s="8"/>
      <c r="L159" s="756">
        <v>48</v>
      </c>
      <c r="M159" s="785" t="s">
        <v>162</v>
      </c>
      <c r="N159" s="786"/>
      <c r="O159" s="786"/>
      <c r="P159" s="786"/>
      <c r="Q159" s="786"/>
      <c r="R159" s="786"/>
      <c r="S159" s="786"/>
      <c r="T159" s="786"/>
      <c r="U159" s="786"/>
      <c r="V159" s="786"/>
      <c r="W159" s="787"/>
    </row>
    <row r="160" spans="1:23" x14ac:dyDescent="0.3">
      <c r="A160" s="7"/>
      <c r="B160" s="141"/>
      <c r="C160" s="63"/>
      <c r="D160" s="1"/>
      <c r="E160" s="63"/>
      <c r="F160" s="1"/>
      <c r="G160" s="63"/>
      <c r="H160" s="63"/>
      <c r="I160" s="63"/>
      <c r="J160" s="8"/>
      <c r="L160" s="783">
        <v>49</v>
      </c>
      <c r="M160" s="784" t="s">
        <v>97</v>
      </c>
      <c r="N160" s="772"/>
      <c r="O160" s="772"/>
      <c r="P160" s="772"/>
      <c r="Q160" s="772"/>
      <c r="R160" s="772"/>
      <c r="S160" s="772"/>
      <c r="T160" s="772"/>
      <c r="U160" s="772"/>
      <c r="V160" s="772"/>
      <c r="W160" s="773"/>
    </row>
    <row r="161" spans="1:23" ht="13.5" thickBot="1" x14ac:dyDescent="0.35">
      <c r="A161" s="7"/>
      <c r="B161" s="141"/>
      <c r="C161" s="63"/>
      <c r="D161" s="1"/>
      <c r="E161" s="63"/>
      <c r="F161" s="1"/>
      <c r="G161" s="63"/>
      <c r="H161" s="63"/>
      <c r="I161" s="63"/>
      <c r="J161" s="8"/>
      <c r="L161" s="757">
        <v>50</v>
      </c>
      <c r="M161" s="549" t="s">
        <v>163</v>
      </c>
      <c r="N161" s="569"/>
      <c r="O161" s="569"/>
      <c r="P161" s="569"/>
      <c r="Q161" s="569"/>
      <c r="R161" s="569"/>
      <c r="S161" s="569"/>
      <c r="T161" s="569"/>
      <c r="U161" s="569"/>
      <c r="V161" s="569"/>
      <c r="W161" s="570"/>
    </row>
    <row r="162" spans="1:23" x14ac:dyDescent="0.3">
      <c r="A162" s="7"/>
      <c r="B162" s="141"/>
      <c r="C162" s="63"/>
      <c r="D162" s="1"/>
      <c r="E162" s="63"/>
      <c r="F162" s="1"/>
      <c r="G162" s="63"/>
      <c r="H162" s="63"/>
      <c r="I162" s="63"/>
      <c r="J162" s="8"/>
    </row>
    <row r="163" spans="1:23" x14ac:dyDescent="0.3">
      <c r="A163" s="7"/>
      <c r="B163" s="141"/>
      <c r="C163" s="63"/>
      <c r="D163" s="1"/>
      <c r="E163" s="63"/>
      <c r="F163" s="1"/>
      <c r="G163" s="63"/>
      <c r="H163" s="63"/>
      <c r="I163" s="63"/>
      <c r="J163" s="8"/>
    </row>
    <row r="164" spans="1:23" x14ac:dyDescent="0.3">
      <c r="A164" s="7"/>
      <c r="B164" s="141"/>
      <c r="C164" s="63"/>
      <c r="D164" s="1"/>
      <c r="E164" s="63"/>
      <c r="F164" s="1"/>
      <c r="G164" s="63"/>
      <c r="H164" s="63"/>
      <c r="I164" s="63"/>
      <c r="J164" s="8"/>
    </row>
    <row r="165" spans="1:23" x14ac:dyDescent="0.3">
      <c r="A165" s="7"/>
      <c r="B165" s="141"/>
      <c r="C165" s="63"/>
      <c r="D165" s="1"/>
      <c r="E165" s="63"/>
      <c r="F165" s="1"/>
      <c r="G165" s="63"/>
      <c r="H165" s="63"/>
      <c r="I165" s="63"/>
      <c r="J165" s="8"/>
    </row>
    <row r="166" spans="1:23" x14ac:dyDescent="0.3">
      <c r="A166" s="7"/>
      <c r="B166" s="141"/>
      <c r="C166" s="63"/>
      <c r="D166" s="1"/>
      <c r="E166" s="63"/>
      <c r="F166" s="1"/>
      <c r="G166" s="63"/>
      <c r="H166" s="63"/>
      <c r="I166" s="63"/>
      <c r="J166" s="8"/>
    </row>
    <row r="167" spans="1:23" x14ac:dyDescent="0.3">
      <c r="A167" s="7"/>
      <c r="B167" s="141"/>
      <c r="C167" s="63"/>
      <c r="D167" s="1"/>
      <c r="E167" s="63"/>
      <c r="F167" s="1"/>
      <c r="G167" s="63"/>
      <c r="H167" s="63"/>
      <c r="I167" s="63"/>
      <c r="J167" s="8"/>
    </row>
    <row r="168" spans="1:23" x14ac:dyDescent="0.3">
      <c r="A168" s="7"/>
      <c r="B168" s="141"/>
      <c r="C168" s="63"/>
      <c r="D168" s="1"/>
      <c r="E168" s="63"/>
      <c r="F168" s="1"/>
      <c r="G168" s="63"/>
      <c r="H168" s="63"/>
      <c r="I168" s="63"/>
      <c r="J168" s="8"/>
    </row>
    <row r="169" spans="1:23" x14ac:dyDescent="0.3">
      <c r="A169" s="7"/>
      <c r="B169" s="141"/>
      <c r="C169" s="63"/>
      <c r="D169" s="1"/>
      <c r="E169" s="63"/>
      <c r="F169" s="1"/>
      <c r="G169" s="63"/>
      <c r="H169" s="63"/>
      <c r="I169" s="63"/>
      <c r="J169" s="8"/>
    </row>
    <row r="170" spans="1:23" x14ac:dyDescent="0.3">
      <c r="A170" s="7"/>
      <c r="B170" s="141"/>
      <c r="C170" s="63"/>
      <c r="D170" s="1"/>
      <c r="E170" s="63"/>
      <c r="F170" s="1"/>
      <c r="G170" s="63"/>
      <c r="H170" s="63"/>
      <c r="I170" s="63"/>
      <c r="J170" s="8"/>
    </row>
    <row r="171" spans="1:23" x14ac:dyDescent="0.3">
      <c r="A171" s="7"/>
      <c r="B171" s="141"/>
      <c r="C171" s="63"/>
      <c r="D171" s="1"/>
      <c r="E171" s="63"/>
      <c r="F171" s="1"/>
      <c r="G171" s="63"/>
      <c r="H171" s="63"/>
      <c r="I171" s="63"/>
      <c r="J171" s="8"/>
    </row>
    <row r="172" spans="1:23" x14ac:dyDescent="0.3">
      <c r="A172" s="7"/>
      <c r="B172" s="141"/>
      <c r="C172" s="63"/>
      <c r="D172" s="1"/>
      <c r="E172" s="63"/>
      <c r="F172" s="1"/>
      <c r="G172" s="63"/>
      <c r="H172" s="63"/>
      <c r="I172" s="63"/>
      <c r="J172" s="8"/>
    </row>
    <row r="173" spans="1:23" x14ac:dyDescent="0.3">
      <c r="A173" s="7"/>
      <c r="B173" s="141"/>
      <c r="C173" s="63"/>
      <c r="D173" s="1"/>
      <c r="E173" s="63"/>
      <c r="F173" s="1"/>
      <c r="G173" s="63"/>
      <c r="H173" s="63"/>
      <c r="I173" s="63"/>
      <c r="J173" s="8"/>
    </row>
    <row r="174" spans="1:23" x14ac:dyDescent="0.3">
      <c r="A174" s="7"/>
      <c r="B174" s="141"/>
      <c r="C174" s="63"/>
      <c r="D174" s="1"/>
      <c r="E174" s="63"/>
      <c r="F174" s="1"/>
      <c r="G174" s="63"/>
      <c r="H174" s="63"/>
      <c r="I174" s="63"/>
      <c r="J174" s="8"/>
    </row>
    <row r="175" spans="1:23" x14ac:dyDescent="0.3">
      <c r="A175" s="7"/>
      <c r="B175" s="141"/>
      <c r="C175" s="63"/>
      <c r="D175" s="1"/>
      <c r="E175" s="63"/>
      <c r="F175" s="1"/>
      <c r="G175" s="63"/>
      <c r="H175" s="63"/>
      <c r="I175" s="63"/>
      <c r="J175" s="8"/>
    </row>
    <row r="176" spans="1:23" x14ac:dyDescent="0.3">
      <c r="A176" s="7"/>
      <c r="B176" s="141"/>
      <c r="C176" s="63"/>
      <c r="D176" s="63"/>
      <c r="E176" s="63"/>
      <c r="F176" s="1"/>
      <c r="G176" s="63"/>
      <c r="H176" s="63"/>
      <c r="I176" s="63"/>
      <c r="J176" s="8"/>
    </row>
    <row r="177" spans="1:10" x14ac:dyDescent="0.3">
      <c r="A177" s="7"/>
      <c r="B177" s="141"/>
      <c r="C177" s="63"/>
      <c r="D177" s="63"/>
      <c r="E177" s="63"/>
      <c r="F177" s="1"/>
      <c r="G177" s="63"/>
      <c r="H177" s="63"/>
      <c r="I177" s="63"/>
      <c r="J177" s="8"/>
    </row>
    <row r="178" spans="1:10" x14ac:dyDescent="0.3">
      <c r="A178" s="7"/>
      <c r="B178" s="141"/>
      <c r="C178" s="63"/>
      <c r="D178" s="63"/>
      <c r="E178" s="63"/>
      <c r="F178" s="63"/>
      <c r="G178" s="63"/>
      <c r="H178" s="63"/>
      <c r="I178" s="63"/>
      <c r="J178" s="8"/>
    </row>
    <row r="179" spans="1:10" x14ac:dyDescent="0.3">
      <c r="A179" s="7"/>
      <c r="B179" s="141"/>
      <c r="C179" s="63"/>
      <c r="D179" s="63"/>
      <c r="E179" s="63"/>
      <c r="F179" s="63"/>
      <c r="G179" s="63"/>
      <c r="H179" s="63"/>
      <c r="I179" s="63"/>
      <c r="J179" s="8"/>
    </row>
    <row r="180" spans="1:10" x14ac:dyDescent="0.3">
      <c r="A180" s="7"/>
      <c r="B180" s="141"/>
      <c r="C180" s="63"/>
      <c r="D180" s="63"/>
      <c r="E180" s="63"/>
      <c r="F180" s="63"/>
      <c r="G180" s="8"/>
      <c r="H180" s="8"/>
      <c r="I180" s="8"/>
      <c r="J180" s="8"/>
    </row>
    <row r="181" spans="1:10" x14ac:dyDescent="0.3">
      <c r="A181" s="7"/>
      <c r="B181" s="141"/>
      <c r="C181" s="63"/>
      <c r="D181" s="63"/>
      <c r="E181" s="63"/>
      <c r="F181" s="63"/>
      <c r="G181" s="8"/>
      <c r="H181" s="8"/>
      <c r="I181" s="8"/>
      <c r="J181" s="8"/>
    </row>
    <row r="182" spans="1:10" x14ac:dyDescent="0.3">
      <c r="A182" s="7"/>
      <c r="B182" s="141"/>
      <c r="C182" s="63"/>
      <c r="D182" s="63"/>
      <c r="E182" s="63"/>
      <c r="F182" s="63"/>
      <c r="G182" s="8"/>
      <c r="H182" s="8"/>
      <c r="I182" s="8"/>
      <c r="J182" s="8"/>
    </row>
    <row r="183" spans="1:10" x14ac:dyDescent="0.3">
      <c r="A183" s="7"/>
      <c r="B183" s="141"/>
      <c r="C183" s="63"/>
      <c r="D183" s="63"/>
      <c r="E183" s="63"/>
      <c r="F183" s="63"/>
      <c r="G183" s="8"/>
      <c r="H183" s="8"/>
      <c r="I183" s="8"/>
      <c r="J183" s="8"/>
    </row>
    <row r="184" spans="1:10" x14ac:dyDescent="0.3">
      <c r="A184" s="7"/>
      <c r="B184" s="141"/>
      <c r="C184" s="63"/>
      <c r="D184" s="63"/>
      <c r="E184" s="63"/>
      <c r="F184" s="63"/>
      <c r="G184" s="8"/>
      <c r="H184" s="8"/>
      <c r="I184" s="8"/>
      <c r="J184" s="8"/>
    </row>
    <row r="185" spans="1:10" x14ac:dyDescent="0.3">
      <c r="A185" s="7"/>
      <c r="B185" s="141"/>
      <c r="C185" s="63"/>
      <c r="D185" s="63"/>
      <c r="E185" s="63"/>
      <c r="F185" s="63"/>
      <c r="G185" s="8"/>
      <c r="H185" s="8"/>
      <c r="I185" s="8"/>
      <c r="J185" s="8"/>
    </row>
    <row r="186" spans="1:10" x14ac:dyDescent="0.3">
      <c r="A186" s="7"/>
      <c r="B186" s="141"/>
      <c r="C186" s="63"/>
      <c r="D186" s="63"/>
      <c r="E186" s="63"/>
      <c r="F186" s="63"/>
      <c r="G186" s="8"/>
      <c r="H186" s="8"/>
      <c r="I186" s="8"/>
      <c r="J186" s="8"/>
    </row>
    <row r="187" spans="1:10" x14ac:dyDescent="0.3">
      <c r="A187" s="7"/>
      <c r="B187" s="141"/>
      <c r="C187" s="63"/>
      <c r="D187" s="63"/>
      <c r="E187" s="63"/>
      <c r="F187" s="63"/>
      <c r="G187" s="8"/>
      <c r="H187" s="8"/>
      <c r="I187" s="8"/>
      <c r="J187" s="8"/>
    </row>
    <row r="188" spans="1:10" x14ac:dyDescent="0.3">
      <c r="A188" s="7"/>
      <c r="B188" s="141"/>
      <c r="C188" s="63"/>
      <c r="D188" s="63"/>
      <c r="E188" s="63"/>
      <c r="F188" s="63"/>
      <c r="G188" s="8"/>
      <c r="H188" s="8"/>
      <c r="I188" s="8"/>
      <c r="J188" s="8"/>
    </row>
    <row r="189" spans="1:10" x14ac:dyDescent="0.3">
      <c r="A189" s="7"/>
      <c r="B189" s="141"/>
      <c r="C189" s="63"/>
      <c r="D189" s="63"/>
      <c r="E189" s="63"/>
      <c r="F189" s="63"/>
      <c r="G189" s="8"/>
      <c r="H189" s="8"/>
      <c r="I189" s="8"/>
      <c r="J189" s="8"/>
    </row>
    <row r="190" spans="1:10" x14ac:dyDescent="0.3">
      <c r="A190" s="7"/>
      <c r="B190" s="141"/>
      <c r="C190" s="63"/>
      <c r="D190" s="63"/>
      <c r="E190" s="63"/>
      <c r="F190" s="63"/>
      <c r="G190" s="8"/>
      <c r="H190" s="8"/>
      <c r="I190" s="8"/>
      <c r="J190" s="8"/>
    </row>
    <row r="191" spans="1:10" x14ac:dyDescent="0.3">
      <c r="A191" s="7"/>
      <c r="B191" s="141"/>
      <c r="C191" s="63"/>
      <c r="D191" s="63"/>
      <c r="E191" s="63"/>
      <c r="F191" s="63"/>
      <c r="G191" s="8"/>
      <c r="H191" s="8"/>
      <c r="I191" s="8"/>
      <c r="J191" s="8"/>
    </row>
    <row r="192" spans="1:10" x14ac:dyDescent="0.3">
      <c r="A192" s="7"/>
      <c r="B192" s="141"/>
      <c r="C192" s="63"/>
      <c r="D192" s="63"/>
      <c r="E192" s="63"/>
      <c r="F192" s="63"/>
      <c r="G192" s="8"/>
      <c r="H192" s="8"/>
      <c r="I192" s="8"/>
      <c r="J192" s="8"/>
    </row>
    <row r="193" spans="1:10" x14ac:dyDescent="0.3">
      <c r="A193" s="7"/>
      <c r="B193" s="141"/>
      <c r="C193" s="63"/>
      <c r="D193" s="63"/>
      <c r="E193" s="63"/>
      <c r="F193" s="63"/>
      <c r="G193" s="8"/>
      <c r="H193" s="8"/>
      <c r="I193" s="8"/>
      <c r="J193" s="8"/>
    </row>
    <row r="194" spans="1:10" x14ac:dyDescent="0.3">
      <c r="A194" s="7"/>
      <c r="B194" s="141"/>
      <c r="C194" s="63"/>
      <c r="D194" s="63"/>
      <c r="E194" s="63"/>
      <c r="F194" s="63"/>
      <c r="G194" s="8"/>
      <c r="H194" s="8"/>
      <c r="I194" s="8"/>
      <c r="J194" s="8"/>
    </row>
    <row r="195" spans="1:10" x14ac:dyDescent="0.3">
      <c r="A195" s="7"/>
      <c r="B195" s="141"/>
      <c r="C195" s="63"/>
      <c r="D195" s="63"/>
      <c r="E195" s="63"/>
      <c r="F195" s="63"/>
      <c r="G195" s="8"/>
      <c r="H195" s="8"/>
      <c r="I195" s="8"/>
      <c r="J195" s="8"/>
    </row>
    <row r="196" spans="1:10" x14ac:dyDescent="0.3">
      <c r="A196" s="7"/>
      <c r="B196" s="141"/>
      <c r="C196" s="63"/>
      <c r="D196" s="63"/>
      <c r="E196" s="63"/>
      <c r="F196" s="63"/>
      <c r="G196" s="8"/>
      <c r="H196" s="8"/>
      <c r="I196" s="8"/>
      <c r="J196" s="8"/>
    </row>
    <row r="197" spans="1:10" x14ac:dyDescent="0.3">
      <c r="A197" s="7"/>
      <c r="B197" s="141"/>
      <c r="C197" s="63"/>
      <c r="D197" s="63"/>
      <c r="E197" s="63"/>
      <c r="F197" s="63"/>
      <c r="G197" s="8"/>
      <c r="H197" s="8"/>
      <c r="I197" s="8"/>
      <c r="J197" s="8"/>
    </row>
    <row r="198" spans="1:10" x14ac:dyDescent="0.3">
      <c r="A198" s="7"/>
      <c r="B198" s="141"/>
      <c r="C198" s="63"/>
      <c r="D198" s="63"/>
      <c r="E198" s="63"/>
      <c r="F198" s="63"/>
      <c r="G198" s="8"/>
      <c r="H198" s="8"/>
      <c r="I198" s="8"/>
      <c r="J198" s="8"/>
    </row>
    <row r="199" spans="1:10" x14ac:dyDescent="0.3">
      <c r="A199" s="7"/>
      <c r="B199" s="141"/>
      <c r="C199" s="63"/>
      <c r="D199" s="63"/>
      <c r="E199" s="63"/>
      <c r="F199" s="63"/>
      <c r="G199" s="8"/>
      <c r="H199" s="8"/>
      <c r="I199" s="8"/>
      <c r="J199" s="8"/>
    </row>
    <row r="200" spans="1:10" x14ac:dyDescent="0.3">
      <c r="A200" s="7"/>
      <c r="B200" s="141"/>
      <c r="C200" s="63"/>
      <c r="D200" s="63"/>
      <c r="E200" s="63"/>
      <c r="F200" s="63"/>
      <c r="G200" s="8"/>
      <c r="H200" s="8"/>
      <c r="I200" s="8"/>
      <c r="J200" s="8"/>
    </row>
    <row r="201" spans="1:10" x14ac:dyDescent="0.3">
      <c r="A201" s="7"/>
      <c r="B201" s="141"/>
      <c r="C201" s="63"/>
      <c r="D201" s="63"/>
      <c r="E201" s="63"/>
      <c r="F201" s="63"/>
      <c r="G201" s="8"/>
      <c r="H201" s="8"/>
      <c r="I201" s="8"/>
      <c r="J201" s="8"/>
    </row>
    <row r="202" spans="1:10" x14ac:dyDescent="0.3">
      <c r="A202" s="7"/>
      <c r="B202" s="141"/>
      <c r="C202" s="63"/>
      <c r="D202" s="63"/>
      <c r="E202" s="63"/>
      <c r="F202" s="63"/>
      <c r="G202" s="8"/>
      <c r="H202" s="8"/>
      <c r="I202" s="8"/>
      <c r="J202" s="8"/>
    </row>
    <row r="203" spans="1:10" x14ac:dyDescent="0.3">
      <c r="A203" s="7"/>
      <c r="B203" s="141"/>
      <c r="C203" s="63"/>
      <c r="D203" s="63"/>
      <c r="E203" s="63"/>
      <c r="F203" s="63"/>
      <c r="G203" s="8"/>
      <c r="H203" s="8"/>
      <c r="I203" s="8"/>
      <c r="J203" s="8"/>
    </row>
    <row r="204" spans="1:10" x14ac:dyDescent="0.3">
      <c r="A204" s="7"/>
      <c r="B204" s="141"/>
      <c r="C204" s="63"/>
      <c r="D204" s="63"/>
      <c r="E204" s="63"/>
      <c r="F204" s="63"/>
      <c r="G204" s="8"/>
      <c r="H204" s="8"/>
      <c r="I204" s="8"/>
      <c r="J204" s="8"/>
    </row>
    <row r="205" spans="1:10" x14ac:dyDescent="0.3">
      <c r="A205" s="7"/>
      <c r="B205" s="141"/>
      <c r="C205" s="63"/>
      <c r="D205" s="63"/>
      <c r="E205" s="63"/>
      <c r="F205" s="63"/>
      <c r="G205" s="8"/>
      <c r="H205" s="8"/>
      <c r="I205" s="8"/>
      <c r="J205" s="8"/>
    </row>
    <row r="206" spans="1:10" x14ac:dyDescent="0.3">
      <c r="A206" s="7"/>
      <c r="B206" s="141"/>
      <c r="C206" s="63"/>
      <c r="D206" s="63"/>
      <c r="E206" s="63"/>
      <c r="F206" s="63"/>
      <c r="G206" s="8"/>
      <c r="H206" s="8"/>
      <c r="I206" s="8"/>
      <c r="J206" s="8"/>
    </row>
    <row r="207" spans="1:10" x14ac:dyDescent="0.3">
      <c r="A207" s="7"/>
      <c r="B207" s="141"/>
      <c r="C207" s="63"/>
      <c r="D207" s="63"/>
      <c r="E207" s="63"/>
      <c r="F207" s="63"/>
      <c r="G207" s="8"/>
      <c r="H207" s="8"/>
      <c r="I207" s="8"/>
      <c r="J207" s="8"/>
    </row>
    <row r="208" spans="1:10" x14ac:dyDescent="0.3">
      <c r="A208" s="7"/>
      <c r="B208" s="141"/>
      <c r="C208" s="63"/>
      <c r="D208" s="63"/>
      <c r="E208" s="63"/>
      <c r="F208" s="63"/>
      <c r="G208" s="8"/>
      <c r="H208" s="8"/>
      <c r="I208" s="8"/>
      <c r="J208" s="8"/>
    </row>
    <row r="209" spans="1:10" x14ac:dyDescent="0.3">
      <c r="A209" s="7"/>
      <c r="B209" s="141"/>
      <c r="C209" s="63"/>
      <c r="D209" s="63"/>
      <c r="E209" s="63"/>
      <c r="F209" s="63"/>
      <c r="G209" s="8"/>
      <c r="H209" s="8"/>
      <c r="I209" s="8"/>
      <c r="J209" s="8"/>
    </row>
    <row r="210" spans="1:10" x14ac:dyDescent="0.3">
      <c r="A210" s="7"/>
      <c r="B210" s="141"/>
      <c r="C210" s="63"/>
      <c r="D210" s="63"/>
      <c r="E210" s="63"/>
      <c r="F210" s="63"/>
      <c r="G210" s="8"/>
      <c r="H210" s="8"/>
      <c r="I210" s="8"/>
      <c r="J210" s="8"/>
    </row>
    <row r="211" spans="1:10" x14ac:dyDescent="0.3">
      <c r="A211" s="7"/>
      <c r="B211" s="141"/>
      <c r="C211" s="63"/>
      <c r="D211" s="63"/>
      <c r="E211" s="63"/>
      <c r="F211" s="63"/>
      <c r="G211" s="8"/>
      <c r="H211" s="8"/>
      <c r="I211" s="8"/>
      <c r="J211" s="8"/>
    </row>
    <row r="212" spans="1:10" x14ac:dyDescent="0.3">
      <c r="A212" s="7"/>
      <c r="B212" s="141"/>
      <c r="C212" s="63"/>
      <c r="D212" s="63"/>
      <c r="E212" s="63"/>
      <c r="F212" s="63"/>
      <c r="G212" s="8"/>
      <c r="H212" s="8"/>
      <c r="I212" s="8"/>
      <c r="J212" s="8"/>
    </row>
    <row r="213" spans="1:10" x14ac:dyDescent="0.3">
      <c r="A213" s="7"/>
      <c r="B213" s="141"/>
      <c r="C213" s="63"/>
      <c r="D213" s="63"/>
      <c r="E213" s="63"/>
      <c r="F213" s="63"/>
      <c r="G213" s="8"/>
      <c r="H213" s="8"/>
      <c r="I213" s="8"/>
      <c r="J213" s="8"/>
    </row>
    <row r="214" spans="1:10" x14ac:dyDescent="0.3">
      <c r="A214" s="7"/>
      <c r="B214" s="141"/>
      <c r="C214" s="63"/>
      <c r="D214" s="63"/>
      <c r="E214" s="63"/>
      <c r="F214" s="63"/>
      <c r="G214" s="8"/>
      <c r="H214" s="8"/>
      <c r="I214" s="8"/>
      <c r="J214" s="8"/>
    </row>
    <row r="215" spans="1:10" x14ac:dyDescent="0.3">
      <c r="A215" s="7"/>
      <c r="B215" s="141"/>
      <c r="C215" s="63"/>
      <c r="D215" s="63"/>
      <c r="E215" s="63"/>
      <c r="F215" s="63"/>
      <c r="G215" s="8"/>
      <c r="H215" s="8"/>
      <c r="I215" s="8"/>
      <c r="J215" s="8"/>
    </row>
    <row r="216" spans="1:10" x14ac:dyDescent="0.3">
      <c r="A216" s="7"/>
      <c r="B216" s="141"/>
      <c r="C216" s="63"/>
      <c r="D216" s="63"/>
      <c r="E216" s="63"/>
      <c r="F216" s="63"/>
      <c r="G216" s="8"/>
      <c r="H216" s="8"/>
      <c r="I216" s="8"/>
      <c r="J216" s="8"/>
    </row>
    <row r="217" spans="1:10" x14ac:dyDescent="0.3">
      <c r="A217" s="7"/>
      <c r="B217" s="141"/>
      <c r="C217" s="63"/>
      <c r="D217" s="63"/>
      <c r="E217" s="63"/>
      <c r="F217" s="63"/>
      <c r="G217" s="8"/>
      <c r="H217" s="8"/>
      <c r="I217" s="8"/>
      <c r="J217" s="8"/>
    </row>
    <row r="218" spans="1:10" x14ac:dyDescent="0.3">
      <c r="A218" s="7"/>
      <c r="B218" s="141"/>
      <c r="C218" s="63"/>
      <c r="D218" s="63"/>
      <c r="E218" s="63"/>
      <c r="F218" s="63"/>
      <c r="G218" s="8"/>
      <c r="H218" s="8"/>
      <c r="I218" s="8"/>
      <c r="J218" s="8"/>
    </row>
    <row r="219" spans="1:10" x14ac:dyDescent="0.3">
      <c r="A219" s="7"/>
      <c r="B219" s="141"/>
      <c r="C219" s="63"/>
      <c r="D219" s="63"/>
      <c r="E219" s="63"/>
      <c r="F219" s="63"/>
      <c r="G219" s="8"/>
      <c r="H219" s="8"/>
      <c r="I219" s="8"/>
      <c r="J219" s="8"/>
    </row>
    <row r="220" spans="1:10" x14ac:dyDescent="0.3">
      <c r="A220" s="7"/>
      <c r="B220" s="141"/>
      <c r="C220" s="63"/>
      <c r="D220" s="63"/>
      <c r="E220" s="63"/>
      <c r="F220" s="63"/>
      <c r="G220" s="8"/>
      <c r="H220" s="8"/>
      <c r="I220" s="8"/>
      <c r="J220" s="8"/>
    </row>
    <row r="221" spans="1:10" x14ac:dyDescent="0.3">
      <c r="A221" s="7"/>
      <c r="B221" s="141"/>
      <c r="C221" s="63"/>
      <c r="D221" s="63"/>
      <c r="E221" s="63"/>
      <c r="F221" s="63"/>
      <c r="G221" s="8"/>
      <c r="H221" s="8"/>
      <c r="I221" s="8"/>
      <c r="J221" s="8"/>
    </row>
    <row r="222" spans="1:10" x14ac:dyDescent="0.3">
      <c r="A222" s="7"/>
      <c r="B222" s="141"/>
      <c r="C222" s="63"/>
      <c r="D222" s="63"/>
      <c r="E222" s="63"/>
      <c r="F222" s="63"/>
      <c r="G222" s="8"/>
      <c r="H222" s="8"/>
      <c r="I222" s="8"/>
      <c r="J222" s="8"/>
    </row>
    <row r="223" spans="1:10" x14ac:dyDescent="0.3">
      <c r="A223" s="7"/>
      <c r="B223" s="141"/>
      <c r="C223" s="63"/>
      <c r="D223" s="63"/>
      <c r="E223" s="63"/>
      <c r="F223" s="63"/>
      <c r="G223" s="8"/>
      <c r="H223" s="8"/>
      <c r="I223" s="8"/>
      <c r="J223" s="8"/>
    </row>
    <row r="224" spans="1:10" x14ac:dyDescent="0.3">
      <c r="A224" s="7"/>
      <c r="B224" s="141"/>
      <c r="C224" s="63"/>
      <c r="D224" s="63"/>
      <c r="E224" s="63"/>
      <c r="F224" s="63"/>
      <c r="G224" s="8"/>
      <c r="H224" s="8"/>
      <c r="I224" s="8"/>
      <c r="J224" s="8"/>
    </row>
    <row r="225" spans="1:10" x14ac:dyDescent="0.3">
      <c r="A225" s="7"/>
      <c r="B225" s="141"/>
      <c r="C225" s="63"/>
      <c r="D225" s="63"/>
      <c r="E225" s="63"/>
      <c r="F225" s="63"/>
      <c r="G225" s="8"/>
      <c r="H225" s="8"/>
      <c r="I225" s="8"/>
      <c r="J225" s="8"/>
    </row>
    <row r="226" spans="1:10" x14ac:dyDescent="0.3">
      <c r="A226" s="7"/>
      <c r="B226" s="141"/>
      <c r="C226" s="63"/>
      <c r="D226" s="63"/>
      <c r="E226" s="63"/>
      <c r="F226" s="63"/>
      <c r="G226" s="8"/>
      <c r="H226" s="8"/>
      <c r="I226" s="8"/>
      <c r="J226" s="8"/>
    </row>
    <row r="227" spans="1:10" x14ac:dyDescent="0.3">
      <c r="A227" s="7"/>
      <c r="B227" s="141"/>
      <c r="C227" s="63"/>
      <c r="D227" s="63"/>
      <c r="E227" s="63"/>
      <c r="F227" s="63"/>
      <c r="G227" s="8"/>
      <c r="H227" s="8"/>
      <c r="I227" s="8"/>
      <c r="J227" s="8"/>
    </row>
    <row r="228" spans="1:10" x14ac:dyDescent="0.3">
      <c r="A228" s="7"/>
    </row>
  </sheetData>
  <protectedRanges>
    <protectedRange sqref="J3:J6 C11:J21 C23:J29 C31:J35 J37:J61 C38:E61 C63:J65" name="editable"/>
  </protectedRanges>
  <mergeCells count="22">
    <mergeCell ref="A1:B2"/>
    <mergeCell ref="A36:B36"/>
    <mergeCell ref="A3:B3"/>
    <mergeCell ref="A4:B4"/>
    <mergeCell ref="A5:B5"/>
    <mergeCell ref="A10:B10"/>
    <mergeCell ref="A6:B6"/>
    <mergeCell ref="J7:J8"/>
    <mergeCell ref="C7:E8"/>
    <mergeCell ref="C66:D66"/>
    <mergeCell ref="E66:F66"/>
    <mergeCell ref="A22:B22"/>
    <mergeCell ref="A30:B30"/>
    <mergeCell ref="A7:B7"/>
    <mergeCell ref="A8:B8"/>
    <mergeCell ref="A9:B9"/>
    <mergeCell ref="A62:B62"/>
    <mergeCell ref="C5:E5"/>
    <mergeCell ref="C4:E4"/>
    <mergeCell ref="C3:E3"/>
    <mergeCell ref="C1:J2"/>
    <mergeCell ref="C6:E6"/>
  </mergeCells>
  <conditionalFormatting sqref="F8:G8 I8">
    <cfRule type="expression" priority="79" stopIfTrue="1">
      <formula>""</formula>
    </cfRule>
  </conditionalFormatting>
  <conditionalFormatting sqref="C23:C29 C31:C35 C38:C61 C63:C65 E63:E65 C11:C21 E11:E21 E23:E29 E31:E35 E38:E61">
    <cfRule type="containsBlanks" priority="6" stopIfTrue="1">
      <formula>LEN(TRIM(C11))=0</formula>
    </cfRule>
    <cfRule type="cellIs" dxfId="125" priority="7" operator="equal">
      <formula>0</formula>
    </cfRule>
    <cfRule type="cellIs" dxfId="124" priority="8" operator="equal">
      <formula>1</formula>
    </cfRule>
    <cfRule type="cellIs" dxfId="123" priority="9" operator="equal">
      <formula>3</formula>
    </cfRule>
    <cfRule type="cellIs" dxfId="122" priority="10" operator="equal">
      <formula>9</formula>
    </cfRule>
  </conditionalFormatting>
  <conditionalFormatting sqref="H8">
    <cfRule type="expression" priority="5" stopIfTrue="1">
      <formula>""</formula>
    </cfRule>
  </conditionalFormatting>
  <conditionalFormatting sqref="C7">
    <cfRule type="cellIs" dxfId="121" priority="3" operator="lessThan">
      <formula>0.7</formula>
    </cfRule>
    <cfRule type="cellIs" dxfId="120" priority="4" operator="between">
      <formula>0.7</formula>
      <formula>0.7949</formula>
    </cfRule>
    <cfRule type="cellIs" dxfId="119" priority="80" operator="greaterThanOrEqual">
      <formula>0.795</formula>
    </cfRule>
  </conditionalFormatting>
  <conditionalFormatting sqref="C7">
    <cfRule type="containsBlanks" dxfId="118" priority="2">
      <formula>LEN(TRIM(C7))=0</formula>
    </cfRule>
  </conditionalFormatting>
  <dataValidations count="1">
    <dataValidation type="list" allowBlank="1" showInputMessage="1" showErrorMessage="1" sqref="E63:E65 E38:E61 C23:C29 C31:C35 C38:C61 C63:C65 E31:E35 E11:E21 E23:E29 C11:C21">
      <formula1>$L$3:$L$7</formula1>
    </dataValidation>
  </dataValidations>
  <printOptions horizontalCentered="1"/>
  <pageMargins left="0.118110236220472" right="0.118110236220472" top="0.118110236220472" bottom="0.511811023622047" header="0" footer="0.23622047244094499"/>
  <pageSetup paperSize="9" scale="65" fitToHeight="0" pageOrder="overThenDown" orientation="portrait" r:id="rId1"/>
  <headerFooter>
    <oddFooter>&amp;L&amp;"Calibri,Regular"DCN 2724&amp;R&amp;"Calibri,Regular"Effective date: May 2018</oddFooter>
  </headerFooter>
  <ignoredErrors>
    <ignoredError sqref="F22 D22" 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27"/>
  <sheetViews>
    <sheetView showGridLines="0" zoomScaleNormal="100" workbookViewId="0">
      <selection activeCell="H50" sqref="H50"/>
    </sheetView>
  </sheetViews>
  <sheetFormatPr defaultColWidth="9.1796875" defaultRowHeight="13" x14ac:dyDescent="0.3"/>
  <cols>
    <col min="1" max="1" width="4.453125" style="33" customWidth="1"/>
    <col min="2" max="2" width="67.453125" style="32" customWidth="1"/>
    <col min="3" max="3" width="6" style="500" customWidth="1"/>
    <col min="4" max="4" width="15.453125" style="417" customWidth="1"/>
    <col min="5" max="5" width="15.1796875" style="417" hidden="1" customWidth="1"/>
    <col min="6" max="6" width="18.453125" style="417" hidden="1" customWidth="1"/>
    <col min="7" max="7" width="13.81640625" style="417" hidden="1" customWidth="1"/>
    <col min="8" max="8" width="39.453125" style="14" customWidth="1"/>
    <col min="9" max="9" width="9.1796875" style="501" hidden="1" customWidth="1"/>
    <col min="10" max="10" width="9.1796875" style="502" hidden="1" customWidth="1"/>
    <col min="11" max="11" width="2.453125" style="502" customWidth="1"/>
    <col min="12" max="12" width="4.54296875" style="503" customWidth="1"/>
    <col min="13" max="13" width="28.7265625" style="13" customWidth="1"/>
    <col min="14" max="17" width="9.1796875" style="400"/>
    <col min="18" max="18" width="11.1796875" style="400" customWidth="1"/>
    <col min="19" max="21" width="9.1796875" style="13"/>
    <col min="22" max="22" width="9.1796875" style="14"/>
    <col min="23" max="23" width="28.7265625" style="14" customWidth="1"/>
    <col min="24" max="16384" width="9.1796875" style="14"/>
  </cols>
  <sheetData>
    <row r="1" spans="1:23" s="13" customFormat="1" ht="21" customHeight="1" x14ac:dyDescent="0.3">
      <c r="A1" s="1036" t="s">
        <v>766</v>
      </c>
      <c r="B1" s="1036"/>
      <c r="C1" s="1036"/>
      <c r="D1" s="1036"/>
      <c r="E1" s="1036"/>
      <c r="F1" s="1036"/>
      <c r="G1" s="1036"/>
      <c r="H1" s="1036"/>
      <c r="I1" s="398"/>
      <c r="J1" s="399"/>
      <c r="K1" s="399"/>
      <c r="L1" s="399"/>
      <c r="M1" s="12"/>
      <c r="N1" s="400"/>
      <c r="O1" s="400"/>
      <c r="P1" s="400"/>
      <c r="Q1" s="400"/>
      <c r="R1" s="400"/>
    </row>
    <row r="2" spans="1:23" ht="21" customHeight="1" thickBot="1" x14ac:dyDescent="0.35">
      <c r="A2" s="1036"/>
      <c r="B2" s="1036"/>
      <c r="C2" s="1036"/>
      <c r="D2" s="1036"/>
      <c r="E2" s="1036"/>
      <c r="F2" s="1036"/>
      <c r="G2" s="1036"/>
      <c r="H2" s="1036"/>
      <c r="I2" s="398"/>
      <c r="J2" s="399"/>
      <c r="K2" s="399"/>
      <c r="L2" s="401"/>
      <c r="M2" s="402"/>
    </row>
    <row r="3" spans="1:23" ht="13.5" customHeight="1" x14ac:dyDescent="0.3">
      <c r="A3" s="403">
        <v>9</v>
      </c>
      <c r="B3" s="1049" t="s">
        <v>85</v>
      </c>
      <c r="C3" s="1050"/>
      <c r="D3" s="404" t="s">
        <v>0</v>
      </c>
      <c r="E3" s="405"/>
      <c r="F3" s="405"/>
      <c r="G3" s="405"/>
      <c r="H3" s="837">
        <f>'Trip Report'!D3</f>
        <v>0</v>
      </c>
      <c r="I3" s="398"/>
      <c r="J3" s="399"/>
      <c r="K3" s="399"/>
      <c r="L3" s="401"/>
      <c r="M3" s="406"/>
    </row>
    <row r="4" spans="1:23" ht="13.5" customHeight="1" x14ac:dyDescent="0.3">
      <c r="A4" s="407">
        <v>3</v>
      </c>
      <c r="B4" s="1051" t="s">
        <v>81</v>
      </c>
      <c r="C4" s="1052"/>
      <c r="D4" s="177" t="s">
        <v>361</v>
      </c>
      <c r="E4" s="408"/>
      <c r="F4" s="408"/>
      <c r="G4" s="408"/>
      <c r="H4" s="173">
        <f>'Trip Report'!I3</f>
        <v>0</v>
      </c>
      <c r="I4" s="398"/>
      <c r="J4" s="399"/>
      <c r="K4" s="399"/>
      <c r="L4" s="401"/>
      <c r="M4" s="402"/>
    </row>
    <row r="5" spans="1:23" ht="13.5" customHeight="1" x14ac:dyDescent="0.3">
      <c r="A5" s="409">
        <v>1</v>
      </c>
      <c r="B5" s="1053" t="s">
        <v>80</v>
      </c>
      <c r="C5" s="1054"/>
      <c r="D5" s="177" t="s">
        <v>360</v>
      </c>
      <c r="E5" s="408"/>
      <c r="F5" s="408"/>
      <c r="G5" s="408"/>
      <c r="H5" s="173">
        <f>'Trip Report'!I4</f>
        <v>0</v>
      </c>
      <c r="I5" s="398"/>
      <c r="J5" s="399"/>
      <c r="K5" s="399"/>
      <c r="L5" s="401"/>
      <c r="M5" s="402"/>
    </row>
    <row r="6" spans="1:23" ht="13.5" customHeight="1" thickBot="1" x14ac:dyDescent="0.35">
      <c r="A6" s="410">
        <v>0</v>
      </c>
      <c r="B6" s="1055" t="s">
        <v>79</v>
      </c>
      <c r="C6" s="1056"/>
      <c r="D6" s="177" t="s">
        <v>547</v>
      </c>
      <c r="E6" s="408"/>
      <c r="F6" s="408"/>
      <c r="G6" s="408"/>
      <c r="H6" s="185"/>
      <c r="I6" s="398"/>
      <c r="J6" s="399"/>
      <c r="K6" s="399"/>
      <c r="L6" s="401"/>
      <c r="M6" s="402"/>
    </row>
    <row r="7" spans="1:23" ht="12.75" customHeight="1" thickBot="1" x14ac:dyDescent="0.35">
      <c r="A7" s="411" t="s">
        <v>77</v>
      </c>
      <c r="B7" s="1057" t="s">
        <v>15</v>
      </c>
      <c r="C7" s="1058"/>
      <c r="D7" s="189" t="s">
        <v>681</v>
      </c>
      <c r="E7" s="413"/>
      <c r="F7" s="413"/>
      <c r="G7" s="413"/>
      <c r="H7" s="414"/>
      <c r="I7" s="9"/>
      <c r="J7" s="415"/>
      <c r="K7" s="415"/>
      <c r="L7" s="416"/>
      <c r="M7" s="730"/>
      <c r="N7" s="14"/>
      <c r="O7" s="14"/>
      <c r="P7" s="14"/>
      <c r="Q7" s="14"/>
      <c r="R7" s="14"/>
      <c r="S7" s="14"/>
      <c r="T7" s="14"/>
      <c r="U7" s="14"/>
    </row>
    <row r="8" spans="1:23" ht="12.75" customHeight="1" x14ac:dyDescent="0.3">
      <c r="A8" s="1024" t="s">
        <v>768</v>
      </c>
      <c r="B8" s="1025"/>
      <c r="C8" s="1026"/>
      <c r="D8" s="996" t="str">
        <f>IFERROR(E12/F12,"")</f>
        <v/>
      </c>
      <c r="F8" s="399"/>
      <c r="G8" s="399"/>
      <c r="H8" s="1044" t="s">
        <v>612</v>
      </c>
      <c r="I8" s="9"/>
      <c r="J8" s="415"/>
      <c r="K8" s="415"/>
      <c r="L8" s="416"/>
      <c r="M8" s="416"/>
      <c r="N8" s="14"/>
      <c r="O8" s="14"/>
      <c r="P8" s="14"/>
      <c r="Q8" s="14"/>
      <c r="R8" s="14"/>
      <c r="S8" s="14"/>
      <c r="T8" s="14"/>
      <c r="U8" s="14"/>
    </row>
    <row r="9" spans="1:23" ht="12.75" customHeight="1" x14ac:dyDescent="0.3">
      <c r="A9" s="1027"/>
      <c r="B9" s="1028"/>
      <c r="C9" s="1029"/>
      <c r="D9" s="999"/>
      <c r="F9" s="399"/>
      <c r="H9" s="1044"/>
      <c r="I9" s="9"/>
      <c r="J9" s="10"/>
      <c r="K9" s="10"/>
      <c r="L9" s="416"/>
      <c r="M9" s="416"/>
      <c r="N9" s="14"/>
      <c r="O9" s="14"/>
      <c r="P9" s="14"/>
      <c r="Q9" s="14"/>
      <c r="R9" s="14"/>
      <c r="S9" s="14"/>
      <c r="T9" s="14"/>
      <c r="U9" s="14"/>
    </row>
    <row r="10" spans="1:23" ht="12.75" customHeight="1" thickBot="1" x14ac:dyDescent="0.35">
      <c r="A10" s="1030"/>
      <c r="B10" s="1031"/>
      <c r="C10" s="1032"/>
      <c r="D10" s="1048"/>
      <c r="E10" s="418"/>
      <c r="F10" s="419"/>
      <c r="G10" s="418"/>
      <c r="H10" s="1045"/>
      <c r="I10" s="9"/>
      <c r="J10" s="10"/>
      <c r="K10" s="10"/>
      <c r="L10" s="416"/>
      <c r="M10" s="416"/>
      <c r="N10" s="14"/>
      <c r="O10" s="14"/>
      <c r="P10" s="14"/>
      <c r="Q10" s="14"/>
      <c r="R10" s="14"/>
      <c r="S10" s="14"/>
      <c r="T10" s="14"/>
      <c r="U10" s="14"/>
    </row>
    <row r="11" spans="1:23" s="15" customFormat="1" ht="13.5" hidden="1" thickBot="1" x14ac:dyDescent="0.35">
      <c r="A11" s="1037"/>
      <c r="B11" s="1038"/>
      <c r="C11" s="1039"/>
      <c r="D11" s="745" t="s">
        <v>84</v>
      </c>
      <c r="E11" s="746" t="s">
        <v>83</v>
      </c>
      <c r="F11" s="747" t="s">
        <v>611</v>
      </c>
      <c r="G11" s="748" t="s">
        <v>599</v>
      </c>
      <c r="H11" s="749"/>
      <c r="I11" s="9"/>
      <c r="J11" s="420"/>
      <c r="K11" s="420"/>
      <c r="L11" s="401"/>
      <c r="M11" s="402"/>
      <c r="N11" s="416"/>
      <c r="O11" s="416"/>
      <c r="P11" s="12"/>
      <c r="Q11" s="12"/>
      <c r="R11" s="12"/>
    </row>
    <row r="12" spans="1:23" ht="13.5" hidden="1" customHeight="1" thickBot="1" x14ac:dyDescent="0.35">
      <c r="A12" s="1040"/>
      <c r="B12" s="1041"/>
      <c r="C12" s="1042"/>
      <c r="D12" s="750" t="str">
        <f>IFERROR(E12/F12,"")</f>
        <v/>
      </c>
      <c r="E12" s="751">
        <f>SUM(E14:E36,E38:E43,E45:E46)</f>
        <v>0</v>
      </c>
      <c r="F12" s="751">
        <f>SUM(F14:F36,F38:F43,F45:F46)</f>
        <v>0</v>
      </c>
      <c r="G12" s="752">
        <f>SUM(G14:G36,G38:G42,G45)</f>
        <v>85</v>
      </c>
      <c r="H12" s="753"/>
      <c r="I12" s="9"/>
      <c r="J12" s="10"/>
      <c r="K12" s="10"/>
      <c r="L12" s="416"/>
      <c r="M12" s="402"/>
      <c r="N12" s="14"/>
      <c r="O12" s="14"/>
      <c r="P12" s="14"/>
      <c r="Q12" s="14"/>
      <c r="R12" s="14"/>
      <c r="S12" s="14"/>
      <c r="T12" s="14"/>
      <c r="U12" s="14"/>
    </row>
    <row r="13" spans="1:23" ht="13.5" customHeight="1" thickBot="1" x14ac:dyDescent="0.35">
      <c r="A13" s="1046" t="s">
        <v>598</v>
      </c>
      <c r="B13" s="1047"/>
      <c r="C13" s="621"/>
      <c r="D13" s="737" t="s">
        <v>349</v>
      </c>
      <c r="E13" s="621"/>
      <c r="F13" s="621"/>
      <c r="G13" s="621"/>
      <c r="H13" s="622" t="s">
        <v>318</v>
      </c>
      <c r="I13" s="398"/>
      <c r="J13" s="10"/>
      <c r="K13" s="10"/>
      <c r="L13" s="421"/>
      <c r="M13" s="422"/>
      <c r="N13" s="423"/>
      <c r="O13" s="423"/>
      <c r="P13" s="423"/>
      <c r="Q13" s="423"/>
      <c r="R13" s="423"/>
      <c r="S13" s="423"/>
      <c r="T13" s="423"/>
      <c r="U13" s="423"/>
      <c r="V13" s="423"/>
      <c r="W13" s="424"/>
    </row>
    <row r="14" spans="1:23" s="18" customFormat="1" x14ac:dyDescent="0.3">
      <c r="A14" s="425">
        <v>1</v>
      </c>
      <c r="B14" s="426" t="s">
        <v>597</v>
      </c>
      <c r="C14" s="735"/>
      <c r="D14" s="738"/>
      <c r="E14" s="469">
        <f>IF(ISERROR(+D14/9*$F14),"n/a",(+D14/9*$F14))</f>
        <v>0</v>
      </c>
      <c r="F14" s="429">
        <f>IF(OR(D14="n/a",D14=""),0,G14)</f>
        <v>0</v>
      </c>
      <c r="G14" s="430">
        <v>2</v>
      </c>
      <c r="H14" s="431"/>
      <c r="I14" s="432"/>
      <c r="J14" s="433"/>
      <c r="K14" s="433"/>
      <c r="L14" s="434" t="s">
        <v>596</v>
      </c>
      <c r="M14" s="16"/>
      <c r="N14" s="16"/>
      <c r="O14" s="16"/>
      <c r="P14" s="16"/>
      <c r="Q14" s="16"/>
      <c r="R14" s="16"/>
      <c r="S14" s="16"/>
      <c r="T14" s="16"/>
      <c r="U14" s="16"/>
      <c r="V14" s="16"/>
      <c r="W14" s="17"/>
    </row>
    <row r="15" spans="1:23" s="18" customFormat="1" x14ac:dyDescent="0.3">
      <c r="A15" s="435">
        <v>2</v>
      </c>
      <c r="B15" s="436" t="s">
        <v>613</v>
      </c>
      <c r="C15" s="733"/>
      <c r="D15" s="739"/>
      <c r="E15" s="469">
        <f t="shared" ref="E15:E16" si="0">IF(ISERROR(+D15/9*$F15),"n/a",(+D15/9*$F15))</f>
        <v>0</v>
      </c>
      <c r="F15" s="439">
        <f t="shared" ref="F15:F16" si="1">IF(OR(D15="n/a",D15=""),0,G15)</f>
        <v>0</v>
      </c>
      <c r="G15" s="440">
        <v>2</v>
      </c>
      <c r="H15" s="441"/>
      <c r="I15" s="432"/>
      <c r="J15" s="433"/>
      <c r="K15" s="433"/>
      <c r="L15" s="434" t="s">
        <v>596</v>
      </c>
      <c r="M15" s="16"/>
      <c r="N15" s="16"/>
      <c r="O15" s="16"/>
      <c r="P15" s="16"/>
      <c r="Q15" s="16"/>
      <c r="R15" s="16"/>
      <c r="S15" s="16"/>
      <c r="T15" s="16"/>
      <c r="U15" s="16"/>
      <c r="V15" s="16"/>
      <c r="W15" s="17"/>
    </row>
    <row r="16" spans="1:23" s="18" customFormat="1" ht="26" x14ac:dyDescent="0.3">
      <c r="A16" s="435">
        <v>3</v>
      </c>
      <c r="B16" s="436" t="s">
        <v>595</v>
      </c>
      <c r="C16" s="733"/>
      <c r="D16" s="739"/>
      <c r="E16" s="469">
        <f t="shared" si="0"/>
        <v>0</v>
      </c>
      <c r="F16" s="439">
        <f t="shared" si="1"/>
        <v>0</v>
      </c>
      <c r="G16" s="440">
        <v>3</v>
      </c>
      <c r="H16" s="441"/>
      <c r="I16" s="442">
        <v>5</v>
      </c>
      <c r="J16" s="433"/>
      <c r="K16" s="433"/>
      <c r="L16" s="434" t="s">
        <v>614</v>
      </c>
      <c r="M16" s="16"/>
      <c r="N16" s="16"/>
      <c r="O16" s="16"/>
      <c r="P16" s="16"/>
      <c r="Q16" s="16"/>
      <c r="R16" s="16"/>
      <c r="S16" s="16"/>
      <c r="T16" s="16"/>
      <c r="U16" s="16"/>
      <c r="V16" s="16"/>
      <c r="W16" s="17"/>
    </row>
    <row r="17" spans="1:23" s="21" customFormat="1" x14ac:dyDescent="0.3">
      <c r="A17" s="443"/>
      <c r="B17" s="444" t="s">
        <v>737</v>
      </c>
      <c r="C17" s="733"/>
      <c r="D17" s="740"/>
      <c r="E17" s="471"/>
      <c r="F17" s="446"/>
      <c r="G17" s="447"/>
      <c r="H17" s="441"/>
      <c r="I17" s="432"/>
      <c r="J17" s="448"/>
      <c r="K17" s="448"/>
      <c r="L17" s="449"/>
      <c r="M17" s="19"/>
      <c r="N17" s="19"/>
      <c r="O17" s="19"/>
      <c r="P17" s="19"/>
      <c r="Q17" s="19"/>
      <c r="R17" s="19"/>
      <c r="S17" s="19"/>
      <c r="T17" s="19"/>
      <c r="U17" s="19"/>
      <c r="V17" s="19"/>
      <c r="W17" s="20"/>
    </row>
    <row r="18" spans="1:23" s="18" customFormat="1" ht="26" x14ac:dyDescent="0.3">
      <c r="A18" s="435">
        <v>4</v>
      </c>
      <c r="B18" s="436" t="s">
        <v>594</v>
      </c>
      <c r="C18" s="733"/>
      <c r="D18" s="739"/>
      <c r="E18" s="469">
        <f t="shared" ref="E18" si="2">IF(ISERROR(+D18/9*$F18),"n/a",(+D18/9*$F18))</f>
        <v>0</v>
      </c>
      <c r="F18" s="439">
        <f t="shared" ref="F18" si="3">IF(OR(D18="n/a",D18=""),0,G18)</f>
        <v>0</v>
      </c>
      <c r="G18" s="440">
        <v>4</v>
      </c>
      <c r="H18" s="441"/>
      <c r="I18" s="432">
        <v>6</v>
      </c>
      <c r="J18" s="433"/>
      <c r="K18" s="433"/>
      <c r="L18" s="449" t="s">
        <v>593</v>
      </c>
      <c r="M18" s="16"/>
      <c r="N18" s="16"/>
      <c r="O18" s="16"/>
      <c r="P18" s="16"/>
      <c r="Q18" s="16"/>
      <c r="R18" s="16"/>
      <c r="S18" s="16"/>
      <c r="T18" s="16"/>
      <c r="U18" s="16"/>
      <c r="V18" s="16"/>
      <c r="W18" s="17"/>
    </row>
    <row r="19" spans="1:23" s="18" customFormat="1" ht="26" x14ac:dyDescent="0.3">
      <c r="A19" s="435">
        <v>5</v>
      </c>
      <c r="B19" s="436" t="s">
        <v>764</v>
      </c>
      <c r="C19" s="734"/>
      <c r="D19" s="743"/>
      <c r="E19" s="469" t="str">
        <f>IF(ISERROR(+D20/9*$F19),"n/a",(+D20/9*$F19))</f>
        <v>n/a</v>
      </c>
      <c r="F19" s="439">
        <f>IF(OR(D20="n/a",D20=""),0,G19)</f>
        <v>0</v>
      </c>
      <c r="G19" s="440">
        <v>35</v>
      </c>
      <c r="H19" s="744"/>
      <c r="I19" s="450"/>
      <c r="J19" s="11" t="str">
        <f>IF(AND($C$20=0,$C$21=0),"n/a",1-($C$21/$C$20))</f>
        <v>n/a</v>
      </c>
      <c r="K19" s="11"/>
      <c r="L19" s="434" t="s">
        <v>590</v>
      </c>
      <c r="M19" s="16"/>
      <c r="N19" s="16"/>
      <c r="O19" s="16"/>
      <c r="P19" s="16"/>
      <c r="Q19" s="16"/>
      <c r="R19" s="16"/>
      <c r="S19" s="16"/>
      <c r="T19" s="16"/>
      <c r="U19" s="16"/>
      <c r="V19" s="16"/>
      <c r="W19" s="17"/>
    </row>
    <row r="20" spans="1:23" s="11" customFormat="1" x14ac:dyDescent="0.3">
      <c r="A20" s="451" t="s">
        <v>615</v>
      </c>
      <c r="B20" s="452" t="s">
        <v>592</v>
      </c>
      <c r="C20" s="468"/>
      <c r="D20" s="1059" t="str">
        <f>IF(J19="n/a","n/a",IF(J19&lt;0.5,0,IF(AND(J19&gt;=0.5,J19&lt;=0.75),1,IF(AND(J19&gt;0.75,J19&lt;=0.99),3,9))))</f>
        <v>n/a</v>
      </c>
      <c r="E20" s="471"/>
      <c r="F20" s="446"/>
      <c r="G20" s="447"/>
      <c r="H20" s="441"/>
      <c r="I20" s="450"/>
      <c r="J20" s="453"/>
      <c r="K20" s="453"/>
      <c r="L20" s="454"/>
      <c r="M20" s="22"/>
      <c r="N20" s="22"/>
      <c r="O20" s="22"/>
      <c r="P20" s="22"/>
      <c r="Q20" s="22"/>
      <c r="R20" s="22"/>
      <c r="S20" s="22"/>
      <c r="T20" s="22"/>
      <c r="U20" s="22"/>
      <c r="V20" s="22"/>
      <c r="W20" s="23"/>
    </row>
    <row r="21" spans="1:23" s="21" customFormat="1" x14ac:dyDescent="0.3">
      <c r="A21" s="455" t="s">
        <v>616</v>
      </c>
      <c r="B21" s="456" t="s">
        <v>591</v>
      </c>
      <c r="C21" s="731"/>
      <c r="D21" s="1059"/>
      <c r="E21" s="471"/>
      <c r="F21" s="446"/>
      <c r="G21" s="457"/>
      <c r="H21" s="458"/>
      <c r="I21" s="432"/>
      <c r="J21" s="448"/>
      <c r="K21" s="448"/>
      <c r="L21" s="449"/>
      <c r="M21" s="19"/>
      <c r="N21" s="19"/>
      <c r="O21" s="19"/>
      <c r="P21" s="19"/>
      <c r="Q21" s="19"/>
      <c r="R21" s="19"/>
      <c r="S21" s="19"/>
      <c r="T21" s="19"/>
      <c r="U21" s="19"/>
      <c r="V21" s="19"/>
      <c r="W21" s="20"/>
    </row>
    <row r="22" spans="1:23" s="18" customFormat="1" x14ac:dyDescent="0.3">
      <c r="A22" s="435">
        <v>6</v>
      </c>
      <c r="B22" s="459" t="s">
        <v>589</v>
      </c>
      <c r="C22" s="732"/>
      <c r="D22" s="739"/>
      <c r="E22" s="469">
        <f>IF(ISERROR(+D22/9*$F22),"n/a",(+D22/9*$F22))</f>
        <v>0</v>
      </c>
      <c r="F22" s="439">
        <f t="shared" ref="F22:F28" si="4">IF(OR(D22="n/a",D22=""),0,G22)</f>
        <v>0</v>
      </c>
      <c r="G22" s="440">
        <v>4</v>
      </c>
      <c r="H22" s="460"/>
      <c r="I22" s="461"/>
      <c r="J22" s="462"/>
      <c r="K22" s="462"/>
      <c r="L22" s="434" t="s">
        <v>588</v>
      </c>
      <c r="M22" s="24"/>
      <c r="N22" s="24"/>
      <c r="O22" s="24"/>
      <c r="P22" s="24"/>
      <c r="Q22" s="24"/>
      <c r="R22" s="24"/>
      <c r="S22" s="24"/>
      <c r="T22" s="24"/>
      <c r="U22" s="24"/>
      <c r="V22" s="16"/>
      <c r="W22" s="17"/>
    </row>
    <row r="23" spans="1:23" s="18" customFormat="1" x14ac:dyDescent="0.3">
      <c r="A23" s="451" t="s">
        <v>617</v>
      </c>
      <c r="B23" s="444" t="s">
        <v>737</v>
      </c>
      <c r="C23" s="733"/>
      <c r="D23" s="740"/>
      <c r="E23" s="471"/>
      <c r="F23" s="446"/>
      <c r="G23" s="463"/>
      <c r="H23" s="460"/>
      <c r="I23" s="461"/>
      <c r="J23" s="462"/>
      <c r="K23" s="462"/>
      <c r="L23" s="434"/>
      <c r="M23" s="24"/>
      <c r="N23" s="24"/>
      <c r="O23" s="24"/>
      <c r="P23" s="24"/>
      <c r="Q23" s="24"/>
      <c r="R23" s="24"/>
      <c r="S23" s="24"/>
      <c r="T23" s="24"/>
      <c r="U23" s="24"/>
      <c r="V23" s="16"/>
      <c r="W23" s="17"/>
    </row>
    <row r="24" spans="1:23" s="18" customFormat="1" ht="26" x14ac:dyDescent="0.3">
      <c r="A24" s="435">
        <v>7</v>
      </c>
      <c r="B24" s="459" t="s">
        <v>587</v>
      </c>
      <c r="C24" s="733"/>
      <c r="D24" s="739"/>
      <c r="E24" s="469">
        <f t="shared" ref="E24:E28" si="5">IF(ISERROR(+D24/9*$F24),"n/a",(+D24/9*$F24))</f>
        <v>0</v>
      </c>
      <c r="F24" s="439">
        <f t="shared" si="4"/>
        <v>0</v>
      </c>
      <c r="G24" s="440">
        <v>4</v>
      </c>
      <c r="H24" s="460"/>
      <c r="I24" s="461">
        <v>11</v>
      </c>
      <c r="J24" s="462"/>
      <c r="K24" s="462"/>
      <c r="L24" s="434" t="s">
        <v>586</v>
      </c>
      <c r="M24" s="24"/>
      <c r="N24" s="24"/>
      <c r="O24" s="24"/>
      <c r="P24" s="24"/>
      <c r="Q24" s="24"/>
      <c r="R24" s="24"/>
      <c r="S24" s="24"/>
      <c r="T24" s="24"/>
      <c r="U24" s="24"/>
      <c r="V24" s="16"/>
      <c r="W24" s="17"/>
    </row>
    <row r="25" spans="1:23" s="18" customFormat="1" ht="26" x14ac:dyDescent="0.3">
      <c r="A25" s="435">
        <v>8</v>
      </c>
      <c r="B25" s="459" t="s">
        <v>585</v>
      </c>
      <c r="C25" s="733"/>
      <c r="D25" s="739"/>
      <c r="E25" s="469">
        <f t="shared" si="5"/>
        <v>0</v>
      </c>
      <c r="F25" s="439">
        <f t="shared" si="4"/>
        <v>0</v>
      </c>
      <c r="G25" s="440">
        <v>4</v>
      </c>
      <c r="H25" s="460"/>
      <c r="I25" s="461">
        <v>2</v>
      </c>
      <c r="J25" s="462"/>
      <c r="K25" s="462"/>
      <c r="L25" s="434" t="s">
        <v>618</v>
      </c>
      <c r="M25" s="24"/>
      <c r="N25" s="24"/>
      <c r="O25" s="24"/>
      <c r="P25" s="24"/>
      <c r="Q25" s="24"/>
      <c r="R25" s="24"/>
      <c r="S25" s="24"/>
      <c r="T25" s="24"/>
      <c r="U25" s="24"/>
      <c r="V25" s="16"/>
      <c r="W25" s="17"/>
    </row>
    <row r="26" spans="1:23" s="18" customFormat="1" ht="26" x14ac:dyDescent="0.3">
      <c r="A26" s="451">
        <v>9</v>
      </c>
      <c r="B26" s="459" t="s">
        <v>584</v>
      </c>
      <c r="C26" s="733"/>
      <c r="D26" s="739"/>
      <c r="E26" s="469">
        <f t="shared" si="5"/>
        <v>0</v>
      </c>
      <c r="F26" s="439">
        <f t="shared" si="4"/>
        <v>0</v>
      </c>
      <c r="G26" s="440">
        <v>1</v>
      </c>
      <c r="H26" s="460"/>
      <c r="I26" s="461">
        <v>13</v>
      </c>
      <c r="J26" s="462"/>
      <c r="K26" s="462"/>
      <c r="L26" s="434" t="s">
        <v>583</v>
      </c>
      <c r="M26" s="24"/>
      <c r="N26" s="24"/>
      <c r="O26" s="24"/>
      <c r="P26" s="24"/>
      <c r="Q26" s="24"/>
      <c r="R26" s="24"/>
      <c r="S26" s="24"/>
      <c r="T26" s="24"/>
      <c r="U26" s="24"/>
      <c r="V26" s="16"/>
      <c r="W26" s="17"/>
    </row>
    <row r="27" spans="1:23" s="18" customFormat="1" ht="26" x14ac:dyDescent="0.3">
      <c r="A27" s="435">
        <v>10</v>
      </c>
      <c r="B27" s="459" t="s">
        <v>582</v>
      </c>
      <c r="C27" s="733"/>
      <c r="D27" s="739"/>
      <c r="E27" s="469">
        <f t="shared" si="5"/>
        <v>0</v>
      </c>
      <c r="F27" s="439">
        <f t="shared" si="4"/>
        <v>0</v>
      </c>
      <c r="G27" s="440">
        <v>2</v>
      </c>
      <c r="H27" s="460"/>
      <c r="I27" s="461"/>
      <c r="J27" s="462"/>
      <c r="K27" s="462"/>
      <c r="L27" s="434" t="s">
        <v>619</v>
      </c>
      <c r="M27" s="24"/>
      <c r="N27" s="24"/>
      <c r="O27" s="24"/>
      <c r="P27" s="24"/>
      <c r="Q27" s="24"/>
      <c r="R27" s="24"/>
      <c r="S27" s="24"/>
      <c r="T27" s="24"/>
      <c r="U27" s="24"/>
      <c r="V27" s="16"/>
      <c r="W27" s="17"/>
    </row>
    <row r="28" spans="1:23" s="18" customFormat="1" ht="26" x14ac:dyDescent="0.3">
      <c r="A28" s="435">
        <v>11</v>
      </c>
      <c r="B28" s="459" t="s">
        <v>581</v>
      </c>
      <c r="C28" s="733"/>
      <c r="D28" s="739"/>
      <c r="E28" s="469">
        <f t="shared" si="5"/>
        <v>0</v>
      </c>
      <c r="F28" s="439">
        <f t="shared" si="4"/>
        <v>0</v>
      </c>
      <c r="G28" s="464">
        <v>4</v>
      </c>
      <c r="H28" s="460"/>
      <c r="I28" s="461"/>
      <c r="J28" s="462"/>
      <c r="K28" s="462"/>
      <c r="L28" s="434" t="s">
        <v>580</v>
      </c>
      <c r="M28" s="24"/>
      <c r="N28" s="24"/>
      <c r="O28" s="24"/>
      <c r="P28" s="24"/>
      <c r="Q28" s="24"/>
      <c r="R28" s="24"/>
      <c r="S28" s="24"/>
      <c r="T28" s="24"/>
      <c r="U28" s="24"/>
      <c r="V28" s="16"/>
      <c r="W28" s="17"/>
    </row>
    <row r="29" spans="1:23" s="18" customFormat="1" ht="13.5" thickBot="1" x14ac:dyDescent="0.35">
      <c r="A29" s="451" t="s">
        <v>620</v>
      </c>
      <c r="B29" s="444" t="s">
        <v>737</v>
      </c>
      <c r="C29" s="733"/>
      <c r="D29" s="740"/>
      <c r="E29" s="471"/>
      <c r="F29" s="446"/>
      <c r="G29" s="463"/>
      <c r="H29" s="460"/>
      <c r="I29" s="461"/>
      <c r="J29" s="462"/>
      <c r="K29" s="462"/>
      <c r="L29" s="434"/>
      <c r="M29" s="24"/>
      <c r="N29" s="24"/>
      <c r="O29" s="24"/>
      <c r="P29" s="24"/>
      <c r="Q29" s="24"/>
      <c r="R29" s="24"/>
      <c r="S29" s="24"/>
      <c r="T29" s="24"/>
      <c r="U29" s="24"/>
      <c r="V29" s="16"/>
      <c r="W29" s="17"/>
    </row>
    <row r="30" spans="1:23" s="18" customFormat="1" ht="26.5" thickBot="1" x14ac:dyDescent="0.35">
      <c r="A30" s="435">
        <v>12</v>
      </c>
      <c r="B30" s="459" t="s">
        <v>765</v>
      </c>
      <c r="C30" s="734"/>
      <c r="D30" s="743"/>
      <c r="E30" s="471"/>
      <c r="F30" s="446"/>
      <c r="G30" s="466"/>
      <c r="H30" s="744"/>
      <c r="I30" s="461"/>
      <c r="J30" s="462"/>
      <c r="K30" s="462"/>
      <c r="L30" s="434"/>
      <c r="M30" s="24"/>
      <c r="N30" s="24"/>
      <c r="O30" s="24"/>
      <c r="P30" s="24"/>
      <c r="Q30" s="24"/>
      <c r="R30" s="24"/>
      <c r="S30" s="24"/>
      <c r="T30" s="24"/>
      <c r="U30" s="24"/>
      <c r="V30" s="16"/>
      <c r="W30" s="17"/>
    </row>
    <row r="31" spans="1:23" s="26" customFormat="1" x14ac:dyDescent="0.3">
      <c r="A31" s="451" t="s">
        <v>621</v>
      </c>
      <c r="B31" s="467" t="s">
        <v>579</v>
      </c>
      <c r="C31" s="468"/>
      <c r="D31" s="1019" t="str">
        <f>IF(J31="n/a","n/a",IF(J31&lt;0.5,0,IF(AND(J31&gt;=0.5,J31&lt;=0.75),1,IF(AND(J31&gt;0.75,J31&lt;=0.99),3,9))))</f>
        <v>n/a</v>
      </c>
      <c r="E31" s="469" t="str">
        <f>IF(ISERROR(+D31/9*$F31),"n/a",(+D31/9*$F31))</f>
        <v>n/a</v>
      </c>
      <c r="F31" s="439">
        <f>IF(OR(D31="n/a",D31=""),0,G31)</f>
        <v>0</v>
      </c>
      <c r="G31" s="430">
        <v>3</v>
      </c>
      <c r="H31" s="460"/>
      <c r="I31" s="450"/>
      <c r="J31" s="11" t="str">
        <f>IFERROR(IF(AND($C$31=0,$C$32=0),"n/a",($C$32/$C$31)),0)</f>
        <v>n/a</v>
      </c>
      <c r="K31" s="11"/>
      <c r="L31" s="434" t="s">
        <v>575</v>
      </c>
      <c r="M31" s="24"/>
      <c r="N31" s="24"/>
      <c r="O31" s="24"/>
      <c r="P31" s="24"/>
      <c r="Q31" s="24"/>
      <c r="R31" s="24"/>
      <c r="S31" s="24"/>
      <c r="T31" s="24"/>
      <c r="U31" s="24"/>
      <c r="V31" s="16"/>
      <c r="W31" s="25"/>
    </row>
    <row r="32" spans="1:23" s="26" customFormat="1" x14ac:dyDescent="0.3">
      <c r="A32" s="451" t="s">
        <v>622</v>
      </c>
      <c r="B32" s="467" t="s">
        <v>578</v>
      </c>
      <c r="C32" s="468"/>
      <c r="D32" s="1020"/>
      <c r="E32" s="471"/>
      <c r="F32" s="446"/>
      <c r="G32" s="472"/>
      <c r="H32" s="460"/>
      <c r="I32" s="461"/>
      <c r="J32" s="24"/>
      <c r="K32" s="24"/>
      <c r="L32" s="434"/>
      <c r="M32" s="24"/>
      <c r="N32" s="24"/>
      <c r="O32" s="24"/>
      <c r="P32" s="24"/>
      <c r="Q32" s="24"/>
      <c r="R32" s="24"/>
      <c r="S32" s="24"/>
      <c r="T32" s="24"/>
      <c r="U32" s="24"/>
      <c r="V32" s="16"/>
      <c r="W32" s="25"/>
    </row>
    <row r="33" spans="1:23" s="26" customFormat="1" ht="13.5" thickBot="1" x14ac:dyDescent="0.35">
      <c r="A33" s="451" t="s">
        <v>623</v>
      </c>
      <c r="B33" s="467" t="s">
        <v>577</v>
      </c>
      <c r="C33" s="468"/>
      <c r="D33" s="1019" t="str">
        <f>IF(J33="n/a","n/a",IF(J33&lt;0.5,0,IF(AND(J33&gt;=0.5,J33&lt;=0.75),1,IF(AND(J33&gt;0.75,J33&lt;=0.99),3,9))))</f>
        <v>n/a</v>
      </c>
      <c r="E33" s="469" t="str">
        <f>IF(ISERROR(+D33/9*$F33),"n/a",(+D33/9*$F33))</f>
        <v>n/a</v>
      </c>
      <c r="F33" s="439">
        <f>IF(OR(D33="n/a",D33=""),0,G33)</f>
        <v>0</v>
      </c>
      <c r="G33" s="473">
        <v>3</v>
      </c>
      <c r="H33" s="460"/>
      <c r="I33" s="450"/>
      <c r="J33" s="11" t="str">
        <f>IFERROR(IF(AND($C$33=0,$C$34=0),"n/a",($C$34/$C$33)),0)</f>
        <v>n/a</v>
      </c>
      <c r="K33" s="11"/>
      <c r="L33" s="434" t="s">
        <v>575</v>
      </c>
      <c r="M33" s="24"/>
      <c r="N33" s="24"/>
      <c r="O33" s="24"/>
      <c r="P33" s="24"/>
      <c r="Q33" s="24"/>
      <c r="R33" s="24"/>
      <c r="S33" s="24"/>
      <c r="T33" s="24"/>
      <c r="U33" s="24"/>
      <c r="V33" s="16"/>
      <c r="W33" s="25"/>
    </row>
    <row r="34" spans="1:23" s="26" customFormat="1" x14ac:dyDescent="0.3">
      <c r="A34" s="451" t="s">
        <v>624</v>
      </c>
      <c r="B34" s="467" t="s">
        <v>576</v>
      </c>
      <c r="C34" s="468"/>
      <c r="D34" s="1020"/>
      <c r="E34" s="471"/>
      <c r="F34" s="446"/>
      <c r="G34" s="463"/>
      <c r="H34" s="460"/>
      <c r="I34" s="461"/>
      <c r="J34" s="462"/>
      <c r="K34" s="462"/>
      <c r="L34" s="434"/>
      <c r="M34" s="24"/>
      <c r="N34" s="24"/>
      <c r="O34" s="24"/>
      <c r="P34" s="24"/>
      <c r="Q34" s="24"/>
      <c r="R34" s="24"/>
      <c r="S34" s="24"/>
      <c r="T34" s="24"/>
      <c r="U34" s="24"/>
      <c r="V34" s="16"/>
      <c r="W34" s="25"/>
    </row>
    <row r="35" spans="1:23" s="26" customFormat="1" ht="26" x14ac:dyDescent="0.3">
      <c r="A35" s="451">
        <v>13</v>
      </c>
      <c r="B35" s="459" t="s">
        <v>574</v>
      </c>
      <c r="C35" s="732"/>
      <c r="D35" s="739"/>
      <c r="E35" s="469">
        <f t="shared" ref="E35:E36" si="6">IF(ISERROR(+D35/9*$F35),"n/a",(+D35/9*$F35))</f>
        <v>0</v>
      </c>
      <c r="F35" s="439">
        <f t="shared" ref="F35:F36" si="7">IF(OR(D35="n/a",D35=""),0,G35)</f>
        <v>0</v>
      </c>
      <c r="G35" s="464">
        <v>1</v>
      </c>
      <c r="H35" s="460"/>
      <c r="I35" s="461">
        <v>18</v>
      </c>
      <c r="J35" s="462"/>
      <c r="K35" s="462"/>
      <c r="L35" s="434" t="s">
        <v>573</v>
      </c>
      <c r="M35" s="24"/>
      <c r="N35" s="24"/>
      <c r="O35" s="24"/>
      <c r="P35" s="24"/>
      <c r="Q35" s="24"/>
      <c r="R35" s="24"/>
      <c r="S35" s="24"/>
      <c r="T35" s="24"/>
      <c r="U35" s="24"/>
      <c r="V35" s="16"/>
      <c r="W35" s="25"/>
    </row>
    <row r="36" spans="1:23" s="26" customFormat="1" ht="26.5" thickBot="1" x14ac:dyDescent="0.35">
      <c r="A36" s="474">
        <v>14</v>
      </c>
      <c r="B36" s="475" t="s">
        <v>132</v>
      </c>
      <c r="C36" s="736"/>
      <c r="D36" s="741"/>
      <c r="E36" s="469">
        <f t="shared" si="6"/>
        <v>0</v>
      </c>
      <c r="F36" s="477">
        <f t="shared" si="7"/>
        <v>0</v>
      </c>
      <c r="G36" s="473">
        <v>3</v>
      </c>
      <c r="H36" s="478"/>
      <c r="I36" s="461">
        <v>7</v>
      </c>
      <c r="J36" s="462"/>
      <c r="K36" s="462"/>
      <c r="L36" s="434" t="s">
        <v>572</v>
      </c>
      <c r="M36" s="24"/>
      <c r="N36" s="24"/>
      <c r="O36" s="24"/>
      <c r="P36" s="24"/>
      <c r="Q36" s="24"/>
      <c r="R36" s="24"/>
      <c r="S36" s="24"/>
      <c r="T36" s="24"/>
      <c r="U36" s="24"/>
      <c r="V36" s="16"/>
      <c r="W36" s="25"/>
    </row>
    <row r="37" spans="1:23" s="26" customFormat="1" ht="13.5" thickBot="1" x14ac:dyDescent="0.35">
      <c r="A37" s="1033" t="s">
        <v>571</v>
      </c>
      <c r="B37" s="1034"/>
      <c r="C37" s="1034"/>
      <c r="D37" s="1043"/>
      <c r="E37" s="1034"/>
      <c r="F37" s="1034"/>
      <c r="G37" s="1034"/>
      <c r="H37" s="1035"/>
      <c r="I37" s="461"/>
      <c r="J37" s="462"/>
      <c r="K37" s="462"/>
      <c r="L37" s="434"/>
      <c r="M37" s="24"/>
      <c r="N37" s="24"/>
      <c r="O37" s="24"/>
      <c r="P37" s="24"/>
      <c r="Q37" s="24"/>
      <c r="R37" s="24"/>
      <c r="S37" s="24"/>
      <c r="T37" s="24"/>
      <c r="U37" s="24"/>
      <c r="V37" s="16"/>
      <c r="W37" s="25"/>
    </row>
    <row r="38" spans="1:23" s="26" customFormat="1" ht="65" x14ac:dyDescent="0.3">
      <c r="A38" s="479">
        <v>15</v>
      </c>
      <c r="B38" s="480" t="s">
        <v>800</v>
      </c>
      <c r="C38" s="427"/>
      <c r="D38" s="438"/>
      <c r="E38" s="428">
        <f t="shared" ref="E38:E42" si="8">IF(ISERROR(+D38/9*$F38),"n/a",(+D38/9*$F38))</f>
        <v>0</v>
      </c>
      <c r="F38" s="439">
        <f t="shared" ref="F38:F42" si="9">IF(OR(D38="n/a",D38=""),0,G38)</f>
        <v>0</v>
      </c>
      <c r="G38" s="440">
        <v>1</v>
      </c>
      <c r="H38" s="481"/>
      <c r="I38" s="461"/>
      <c r="J38" s="462"/>
      <c r="K38" s="462"/>
      <c r="L38" s="1021" t="s">
        <v>801</v>
      </c>
      <c r="M38" s="1022"/>
      <c r="N38" s="1022"/>
      <c r="O38" s="1022"/>
      <c r="P38" s="1022"/>
      <c r="Q38" s="1022"/>
      <c r="R38" s="1022"/>
      <c r="S38" s="1022"/>
      <c r="T38" s="1022"/>
      <c r="U38" s="1022"/>
      <c r="V38" s="1022"/>
      <c r="W38" s="1023"/>
    </row>
    <row r="39" spans="1:23" s="26" customFormat="1" x14ac:dyDescent="0.3">
      <c r="A39" s="451" t="s">
        <v>625</v>
      </c>
      <c r="B39" s="444" t="s">
        <v>737</v>
      </c>
      <c r="C39" s="437"/>
      <c r="D39" s="470"/>
      <c r="E39" s="445"/>
      <c r="F39" s="446"/>
      <c r="G39" s="742"/>
      <c r="H39" s="482"/>
      <c r="I39" s="461"/>
      <c r="J39" s="462"/>
      <c r="K39" s="462"/>
      <c r="L39" s="434"/>
      <c r="M39" s="24"/>
      <c r="N39" s="24"/>
      <c r="O39" s="24"/>
      <c r="P39" s="24"/>
      <c r="Q39" s="24"/>
      <c r="R39" s="24"/>
      <c r="S39" s="24"/>
      <c r="T39" s="24"/>
      <c r="U39" s="24"/>
      <c r="V39" s="16"/>
      <c r="W39" s="25"/>
    </row>
    <row r="40" spans="1:23" s="26" customFormat="1" ht="26" x14ac:dyDescent="0.3">
      <c r="A40" s="451">
        <v>16</v>
      </c>
      <c r="B40" s="459" t="s">
        <v>569</v>
      </c>
      <c r="C40" s="437"/>
      <c r="D40" s="438"/>
      <c r="E40" s="428">
        <f t="shared" si="8"/>
        <v>0</v>
      </c>
      <c r="F40" s="439">
        <f t="shared" si="9"/>
        <v>0</v>
      </c>
      <c r="G40" s="440">
        <v>1</v>
      </c>
      <c r="H40" s="482"/>
      <c r="I40" s="461">
        <v>2</v>
      </c>
      <c r="J40" s="462"/>
      <c r="K40" s="462"/>
      <c r="L40" s="434" t="s">
        <v>568</v>
      </c>
      <c r="M40" s="24"/>
      <c r="N40" s="24"/>
      <c r="O40" s="24"/>
      <c r="P40" s="24"/>
      <c r="Q40" s="24"/>
      <c r="R40" s="24"/>
      <c r="S40" s="24"/>
      <c r="T40" s="24"/>
      <c r="U40" s="24"/>
      <c r="V40" s="16"/>
      <c r="W40" s="25"/>
    </row>
    <row r="41" spans="1:23" s="26" customFormat="1" ht="26" x14ac:dyDescent="0.3">
      <c r="A41" s="435">
        <v>17</v>
      </c>
      <c r="B41" s="459" t="s">
        <v>567</v>
      </c>
      <c r="C41" s="437"/>
      <c r="D41" s="438"/>
      <c r="E41" s="428">
        <f t="shared" si="8"/>
        <v>0</v>
      </c>
      <c r="F41" s="439">
        <f t="shared" si="9"/>
        <v>0</v>
      </c>
      <c r="G41" s="440">
        <v>2</v>
      </c>
      <c r="H41" s="482"/>
      <c r="I41" s="461">
        <v>3</v>
      </c>
      <c r="J41" s="462"/>
      <c r="K41" s="462"/>
      <c r="L41" s="434" t="s">
        <v>566</v>
      </c>
      <c r="M41" s="24"/>
      <c r="N41" s="24"/>
      <c r="O41" s="24"/>
      <c r="P41" s="24"/>
      <c r="Q41" s="24"/>
      <c r="R41" s="24"/>
      <c r="S41" s="24"/>
      <c r="T41" s="24"/>
      <c r="U41" s="24"/>
      <c r="V41" s="16"/>
      <c r="W41" s="25"/>
    </row>
    <row r="42" spans="1:23" s="26" customFormat="1" ht="26" x14ac:dyDescent="0.3">
      <c r="A42" s="435">
        <v>18</v>
      </c>
      <c r="B42" s="459" t="s">
        <v>565</v>
      </c>
      <c r="C42" s="437"/>
      <c r="D42" s="438"/>
      <c r="E42" s="428">
        <f t="shared" si="8"/>
        <v>0</v>
      </c>
      <c r="F42" s="439">
        <f t="shared" si="9"/>
        <v>0</v>
      </c>
      <c r="G42" s="440">
        <v>3</v>
      </c>
      <c r="H42" s="482"/>
      <c r="I42" s="461">
        <v>5</v>
      </c>
      <c r="J42" s="462"/>
      <c r="K42" s="462"/>
      <c r="L42" s="434" t="s">
        <v>564</v>
      </c>
      <c r="M42" s="24"/>
      <c r="N42" s="24"/>
      <c r="O42" s="24"/>
      <c r="P42" s="24"/>
      <c r="Q42" s="24"/>
      <c r="R42" s="24"/>
      <c r="S42" s="24"/>
      <c r="T42" s="24"/>
      <c r="U42" s="24"/>
      <c r="V42" s="16"/>
      <c r="W42" s="25"/>
    </row>
    <row r="43" spans="1:23" s="26" customFormat="1" ht="13.5" thickBot="1" x14ac:dyDescent="0.35">
      <c r="A43" s="443"/>
      <c r="B43" s="483" t="s">
        <v>737</v>
      </c>
      <c r="C43" s="437"/>
      <c r="D43" s="465"/>
      <c r="E43" s="445"/>
      <c r="F43" s="446"/>
      <c r="G43" s="463"/>
      <c r="H43" s="482"/>
      <c r="I43" s="461"/>
      <c r="J43" s="462"/>
      <c r="K43" s="462"/>
      <c r="L43" s="434"/>
      <c r="M43" s="24"/>
      <c r="N43" s="24"/>
      <c r="O43" s="24"/>
      <c r="P43" s="24"/>
      <c r="Q43" s="24"/>
      <c r="R43" s="24"/>
      <c r="S43" s="24"/>
      <c r="T43" s="24"/>
      <c r="U43" s="24"/>
      <c r="V43" s="16"/>
      <c r="W43" s="25"/>
    </row>
    <row r="44" spans="1:23" s="26" customFormat="1" ht="13.5" thickBot="1" x14ac:dyDescent="0.35">
      <c r="A44" s="1033">
        <v>9</v>
      </c>
      <c r="B44" s="1034"/>
      <c r="C44" s="1034"/>
      <c r="D44" s="1034"/>
      <c r="E44" s="1034"/>
      <c r="F44" s="1034"/>
      <c r="G44" s="1034"/>
      <c r="H44" s="1035"/>
      <c r="I44" s="461"/>
      <c r="J44" s="462"/>
      <c r="K44" s="462"/>
      <c r="L44" s="434"/>
      <c r="M44" s="24"/>
      <c r="N44" s="24"/>
      <c r="O44" s="24"/>
      <c r="P44" s="24"/>
      <c r="Q44" s="24"/>
      <c r="R44" s="24"/>
      <c r="S44" s="24"/>
      <c r="T44" s="24"/>
      <c r="U44" s="24"/>
      <c r="V44" s="16"/>
      <c r="W44" s="25"/>
    </row>
    <row r="45" spans="1:23" s="26" customFormat="1" ht="26" x14ac:dyDescent="0.3">
      <c r="A45" s="425">
        <v>19</v>
      </c>
      <c r="B45" s="484" t="s">
        <v>563</v>
      </c>
      <c r="C45" s="485"/>
      <c r="D45" s="486"/>
      <c r="E45" s="487">
        <f>IF(ISERROR(+D45/9*$F45),"n/a",(+D45/9*$F45))</f>
        <v>0</v>
      </c>
      <c r="F45" s="429">
        <f>IF(OR(D45="n/a",D45=""),0,G45)</f>
        <v>0</v>
      </c>
      <c r="G45" s="488">
        <v>3</v>
      </c>
      <c r="H45" s="481"/>
      <c r="I45" s="461"/>
      <c r="J45" s="462"/>
      <c r="K45" s="462"/>
      <c r="L45" s="434" t="s">
        <v>562</v>
      </c>
      <c r="M45" s="24"/>
      <c r="N45" s="24"/>
      <c r="O45" s="24"/>
      <c r="P45" s="24"/>
      <c r="Q45" s="24"/>
      <c r="R45" s="24"/>
      <c r="S45" s="24"/>
      <c r="T45" s="24"/>
      <c r="U45" s="24"/>
      <c r="V45" s="16"/>
      <c r="W45" s="25"/>
    </row>
    <row r="46" spans="1:23" s="26" customFormat="1" ht="13.5" thickBot="1" x14ac:dyDescent="0.35">
      <c r="A46" s="489" t="s">
        <v>629</v>
      </c>
      <c r="B46" s="483" t="s">
        <v>737</v>
      </c>
      <c r="C46" s="476"/>
      <c r="D46" s="490"/>
      <c r="E46" s="491"/>
      <c r="F46" s="492"/>
      <c r="G46" s="493"/>
      <c r="H46" s="494"/>
      <c r="I46" s="461"/>
      <c r="J46" s="462"/>
      <c r="K46" s="462"/>
      <c r="L46" s="495"/>
      <c r="M46" s="27"/>
      <c r="N46" s="27"/>
      <c r="O46" s="27"/>
      <c r="P46" s="27"/>
      <c r="Q46" s="27"/>
      <c r="R46" s="27"/>
      <c r="S46" s="27"/>
      <c r="T46" s="27"/>
      <c r="U46" s="27"/>
      <c r="V46" s="28"/>
      <c r="W46" s="29"/>
    </row>
    <row r="47" spans="1:23" s="13" customFormat="1" x14ac:dyDescent="0.3">
      <c r="A47" s="30"/>
      <c r="B47" s="31"/>
      <c r="C47" s="496"/>
      <c r="D47" s="399"/>
      <c r="E47" s="497"/>
      <c r="F47" s="399"/>
      <c r="G47" s="497"/>
      <c r="H47" s="12"/>
      <c r="I47" s="9"/>
      <c r="J47" s="10"/>
      <c r="K47" s="10"/>
      <c r="L47" s="400"/>
      <c r="N47" s="400"/>
      <c r="O47" s="400"/>
      <c r="P47" s="400"/>
      <c r="Q47" s="400"/>
      <c r="R47" s="400"/>
      <c r="V47" s="14"/>
    </row>
    <row r="48" spans="1:23" s="13" customFormat="1" x14ac:dyDescent="0.3">
      <c r="A48" s="30"/>
      <c r="B48" s="31"/>
      <c r="C48" s="496"/>
      <c r="D48" s="399"/>
      <c r="E48" s="497"/>
      <c r="F48" s="399"/>
      <c r="G48" s="497"/>
      <c r="H48" s="12"/>
      <c r="I48" s="9"/>
      <c r="J48" s="10"/>
      <c r="K48" s="10"/>
      <c r="L48" s="400"/>
      <c r="N48" s="400"/>
      <c r="O48" s="400"/>
      <c r="P48" s="400"/>
      <c r="Q48" s="400"/>
      <c r="R48" s="400"/>
      <c r="V48" s="14"/>
    </row>
    <row r="49" spans="1:22" s="13" customFormat="1" x14ac:dyDescent="0.3">
      <c r="A49" s="30"/>
      <c r="B49" s="31"/>
      <c r="C49" s="496"/>
      <c r="D49" s="399"/>
      <c r="E49" s="497"/>
      <c r="F49" s="399"/>
      <c r="G49" s="497"/>
      <c r="H49" s="12"/>
      <c r="I49" s="9"/>
      <c r="J49" s="10"/>
      <c r="K49" s="10"/>
      <c r="L49" s="400"/>
      <c r="N49" s="400"/>
      <c r="O49" s="400"/>
      <c r="P49" s="400"/>
      <c r="Q49" s="400"/>
      <c r="R49" s="400"/>
      <c r="V49" s="14"/>
    </row>
    <row r="50" spans="1:22" s="13" customFormat="1" x14ac:dyDescent="0.3">
      <c r="A50" s="30"/>
      <c r="B50" s="31"/>
      <c r="C50" s="496"/>
      <c r="D50" s="399"/>
      <c r="E50" s="497"/>
      <c r="F50" s="399"/>
      <c r="G50" s="497"/>
      <c r="H50" s="12"/>
      <c r="I50" s="9"/>
      <c r="J50" s="10"/>
      <c r="K50" s="10"/>
      <c r="L50" s="400"/>
      <c r="N50" s="400"/>
      <c r="O50" s="400"/>
      <c r="P50" s="400"/>
      <c r="Q50" s="400"/>
      <c r="R50" s="400"/>
      <c r="V50" s="14"/>
    </row>
    <row r="51" spans="1:22" s="13" customFormat="1" x14ac:dyDescent="0.3">
      <c r="A51" s="30"/>
      <c r="B51" s="31"/>
      <c r="C51" s="496"/>
      <c r="D51" s="399"/>
      <c r="E51" s="497"/>
      <c r="F51" s="399"/>
      <c r="G51" s="497"/>
      <c r="H51" s="12"/>
      <c r="I51" s="9"/>
      <c r="J51" s="10"/>
      <c r="K51" s="10"/>
      <c r="L51" s="400"/>
      <c r="N51" s="400"/>
      <c r="O51" s="400"/>
      <c r="P51" s="400"/>
      <c r="Q51" s="400"/>
      <c r="R51" s="400"/>
      <c r="V51" s="14"/>
    </row>
    <row r="52" spans="1:22" s="13" customFormat="1" x14ac:dyDescent="0.3">
      <c r="A52" s="30"/>
      <c r="B52" s="31"/>
      <c r="C52" s="496"/>
      <c r="D52" s="399"/>
      <c r="E52" s="497"/>
      <c r="F52" s="399"/>
      <c r="G52" s="497"/>
      <c r="H52" s="12"/>
      <c r="I52" s="9"/>
      <c r="J52" s="10"/>
      <c r="K52" s="10"/>
      <c r="L52" s="400"/>
      <c r="N52" s="400"/>
      <c r="O52" s="400"/>
      <c r="P52" s="400"/>
      <c r="Q52" s="400"/>
      <c r="R52" s="400"/>
      <c r="V52" s="14"/>
    </row>
    <row r="53" spans="1:22" s="13" customFormat="1" x14ac:dyDescent="0.3">
      <c r="A53" s="30"/>
      <c r="B53" s="31"/>
      <c r="C53" s="496"/>
      <c r="D53" s="399"/>
      <c r="E53" s="497"/>
      <c r="F53" s="399"/>
      <c r="G53" s="497"/>
      <c r="H53" s="12"/>
      <c r="I53" s="9"/>
      <c r="J53" s="10"/>
      <c r="K53" s="10"/>
      <c r="L53" s="400"/>
      <c r="N53" s="400"/>
      <c r="O53" s="400"/>
      <c r="P53" s="400"/>
      <c r="Q53" s="400"/>
      <c r="R53" s="400"/>
      <c r="V53" s="14"/>
    </row>
    <row r="54" spans="1:22" s="13" customFormat="1" x14ac:dyDescent="0.3">
      <c r="A54" s="30"/>
      <c r="B54" s="31"/>
      <c r="C54" s="496"/>
      <c r="D54" s="399"/>
      <c r="E54" s="497"/>
      <c r="F54" s="399"/>
      <c r="G54" s="497"/>
      <c r="H54" s="12"/>
      <c r="I54" s="9"/>
      <c r="J54" s="10"/>
      <c r="K54" s="10"/>
      <c r="L54" s="400"/>
      <c r="N54" s="400"/>
      <c r="O54" s="400"/>
      <c r="P54" s="400"/>
      <c r="Q54" s="400"/>
      <c r="R54" s="400"/>
      <c r="V54" s="14"/>
    </row>
    <row r="55" spans="1:22" s="13" customFormat="1" x14ac:dyDescent="0.3">
      <c r="A55" s="30"/>
      <c r="B55" s="31"/>
      <c r="C55" s="496"/>
      <c r="D55" s="399"/>
      <c r="E55" s="497"/>
      <c r="F55" s="399"/>
      <c r="G55" s="497"/>
      <c r="H55" s="12"/>
      <c r="I55" s="9"/>
      <c r="J55" s="10"/>
      <c r="K55" s="10"/>
      <c r="L55" s="400"/>
      <c r="N55" s="400"/>
      <c r="O55" s="400"/>
      <c r="P55" s="400"/>
      <c r="Q55" s="400"/>
      <c r="R55" s="400"/>
      <c r="V55" s="14"/>
    </row>
    <row r="56" spans="1:22" s="13" customFormat="1" x14ac:dyDescent="0.3">
      <c r="A56" s="30"/>
      <c r="B56" s="31"/>
      <c r="C56" s="496"/>
      <c r="D56" s="399"/>
      <c r="E56" s="497"/>
      <c r="F56" s="399"/>
      <c r="G56" s="497"/>
      <c r="H56" s="12"/>
      <c r="I56" s="9"/>
      <c r="J56" s="10"/>
      <c r="K56" s="10"/>
      <c r="L56" s="400"/>
      <c r="N56" s="400"/>
      <c r="O56" s="400"/>
      <c r="P56" s="400"/>
      <c r="Q56" s="400"/>
      <c r="R56" s="400"/>
      <c r="V56" s="14"/>
    </row>
    <row r="57" spans="1:22" s="13" customFormat="1" x14ac:dyDescent="0.3">
      <c r="A57" s="30"/>
      <c r="B57" s="31"/>
      <c r="C57" s="496"/>
      <c r="D57" s="399"/>
      <c r="E57" s="497"/>
      <c r="F57" s="399"/>
      <c r="G57" s="497"/>
      <c r="H57" s="12"/>
      <c r="I57" s="9"/>
      <c r="J57" s="10"/>
      <c r="K57" s="10"/>
      <c r="L57" s="400"/>
      <c r="N57" s="400"/>
      <c r="O57" s="400"/>
      <c r="P57" s="400"/>
      <c r="Q57" s="400"/>
      <c r="R57" s="400"/>
      <c r="V57" s="14"/>
    </row>
    <row r="58" spans="1:22" s="13" customFormat="1" x14ac:dyDescent="0.3">
      <c r="A58" s="30"/>
      <c r="B58" s="31"/>
      <c r="C58" s="496"/>
      <c r="D58" s="399"/>
      <c r="E58" s="497"/>
      <c r="F58" s="399"/>
      <c r="G58" s="497"/>
      <c r="H58" s="12"/>
      <c r="I58" s="9"/>
      <c r="J58" s="10"/>
      <c r="K58" s="10"/>
      <c r="L58" s="400"/>
      <c r="N58" s="400"/>
      <c r="O58" s="400"/>
      <c r="P58" s="400"/>
      <c r="Q58" s="400"/>
      <c r="R58" s="400"/>
      <c r="V58" s="14"/>
    </row>
    <row r="59" spans="1:22" s="13" customFormat="1" x14ac:dyDescent="0.3">
      <c r="A59" s="30"/>
      <c r="B59" s="31"/>
      <c r="C59" s="496"/>
      <c r="D59" s="399"/>
      <c r="E59" s="497"/>
      <c r="F59" s="399"/>
      <c r="G59" s="497"/>
      <c r="H59" s="12"/>
      <c r="I59" s="9"/>
      <c r="J59" s="10"/>
      <c r="K59" s="10"/>
      <c r="L59" s="400"/>
      <c r="N59" s="400"/>
      <c r="O59" s="400"/>
      <c r="P59" s="400"/>
      <c r="Q59" s="400"/>
      <c r="R59" s="400"/>
      <c r="V59" s="14"/>
    </row>
    <row r="60" spans="1:22" s="13" customFormat="1" x14ac:dyDescent="0.3">
      <c r="A60" s="30"/>
      <c r="B60" s="31"/>
      <c r="C60" s="496"/>
      <c r="D60" s="399"/>
      <c r="E60" s="497"/>
      <c r="F60" s="399"/>
      <c r="G60" s="497"/>
      <c r="H60" s="12"/>
      <c r="I60" s="9"/>
      <c r="J60" s="10"/>
      <c r="K60" s="10"/>
      <c r="L60" s="400"/>
      <c r="N60" s="400"/>
      <c r="O60" s="400"/>
      <c r="P60" s="400"/>
      <c r="Q60" s="400"/>
      <c r="R60" s="400"/>
      <c r="V60" s="14"/>
    </row>
    <row r="61" spans="1:22" s="13" customFormat="1" x14ac:dyDescent="0.3">
      <c r="A61" s="30"/>
      <c r="B61" s="31"/>
      <c r="C61" s="496"/>
      <c r="D61" s="399"/>
      <c r="E61" s="497"/>
      <c r="F61" s="399"/>
      <c r="G61" s="497"/>
      <c r="H61" s="12"/>
      <c r="I61" s="9"/>
      <c r="J61" s="10"/>
      <c r="K61" s="10"/>
      <c r="L61" s="400"/>
      <c r="N61" s="400"/>
      <c r="O61" s="400"/>
      <c r="P61" s="400"/>
      <c r="Q61" s="400"/>
      <c r="R61" s="400"/>
      <c r="V61" s="14"/>
    </row>
    <row r="62" spans="1:22" s="13" customFormat="1" x14ac:dyDescent="0.3">
      <c r="A62" s="30"/>
      <c r="B62" s="31"/>
      <c r="C62" s="496"/>
      <c r="D62" s="399"/>
      <c r="E62" s="497"/>
      <c r="F62" s="399"/>
      <c r="G62" s="497"/>
      <c r="H62" s="12"/>
      <c r="I62" s="9"/>
      <c r="J62" s="10"/>
      <c r="K62" s="10"/>
      <c r="L62" s="400"/>
      <c r="N62" s="400"/>
      <c r="O62" s="400"/>
      <c r="P62" s="400"/>
      <c r="Q62" s="400"/>
      <c r="R62" s="400"/>
      <c r="V62" s="14"/>
    </row>
    <row r="63" spans="1:22" s="13" customFormat="1" x14ac:dyDescent="0.3">
      <c r="A63" s="30"/>
      <c r="B63" s="31"/>
      <c r="C63" s="496"/>
      <c r="D63" s="399"/>
      <c r="E63" s="497"/>
      <c r="F63" s="399"/>
      <c r="G63" s="497"/>
      <c r="H63" s="12"/>
      <c r="I63" s="9"/>
      <c r="J63" s="10"/>
      <c r="K63" s="10"/>
      <c r="L63" s="400"/>
      <c r="N63" s="400"/>
      <c r="O63" s="400"/>
      <c r="P63" s="400"/>
      <c r="Q63" s="400"/>
      <c r="R63" s="400"/>
      <c r="V63" s="14"/>
    </row>
    <row r="64" spans="1:22" s="13" customFormat="1" x14ac:dyDescent="0.3">
      <c r="A64" s="30"/>
      <c r="B64" s="31"/>
      <c r="C64" s="496"/>
      <c r="D64" s="399"/>
      <c r="E64" s="497"/>
      <c r="F64" s="399"/>
      <c r="G64" s="497"/>
      <c r="H64" s="12"/>
      <c r="I64" s="9"/>
      <c r="J64" s="10"/>
      <c r="K64" s="10"/>
      <c r="L64" s="400"/>
      <c r="N64" s="400"/>
      <c r="O64" s="400"/>
      <c r="P64" s="400"/>
      <c r="Q64" s="400"/>
      <c r="R64" s="400"/>
      <c r="V64" s="14"/>
    </row>
    <row r="65" spans="1:22" s="13" customFormat="1" x14ac:dyDescent="0.3">
      <c r="A65" s="30"/>
      <c r="B65" s="31"/>
      <c r="C65" s="496"/>
      <c r="D65" s="399"/>
      <c r="E65" s="497"/>
      <c r="F65" s="399"/>
      <c r="G65" s="497"/>
      <c r="H65" s="12"/>
      <c r="I65" s="9"/>
      <c r="J65" s="10"/>
      <c r="K65" s="10"/>
      <c r="L65" s="400"/>
      <c r="N65" s="400"/>
      <c r="O65" s="400"/>
      <c r="P65" s="400"/>
      <c r="Q65" s="400"/>
      <c r="R65" s="400"/>
      <c r="V65" s="14"/>
    </row>
    <row r="66" spans="1:22" s="13" customFormat="1" x14ac:dyDescent="0.3">
      <c r="A66" s="30"/>
      <c r="B66" s="31"/>
      <c r="C66" s="496"/>
      <c r="D66" s="399"/>
      <c r="E66" s="497"/>
      <c r="F66" s="399"/>
      <c r="G66" s="497"/>
      <c r="H66" s="12"/>
      <c r="I66" s="9"/>
      <c r="J66" s="10"/>
      <c r="K66" s="10"/>
      <c r="L66" s="400"/>
      <c r="N66" s="400"/>
      <c r="O66" s="400"/>
      <c r="P66" s="400"/>
      <c r="Q66" s="400"/>
      <c r="R66" s="400"/>
      <c r="V66" s="14"/>
    </row>
    <row r="67" spans="1:22" s="13" customFormat="1" x14ac:dyDescent="0.3">
      <c r="A67" s="30"/>
      <c r="B67" s="31"/>
      <c r="C67" s="496"/>
      <c r="D67" s="399"/>
      <c r="E67" s="497"/>
      <c r="F67" s="399"/>
      <c r="G67" s="497"/>
      <c r="H67" s="12"/>
      <c r="I67" s="9"/>
      <c r="J67" s="10"/>
      <c r="K67" s="10"/>
      <c r="L67" s="400"/>
      <c r="N67" s="400"/>
      <c r="O67" s="400"/>
      <c r="P67" s="400"/>
      <c r="Q67" s="400"/>
      <c r="R67" s="400"/>
      <c r="V67" s="14"/>
    </row>
    <row r="68" spans="1:22" s="13" customFormat="1" x14ac:dyDescent="0.3">
      <c r="A68" s="30"/>
      <c r="B68" s="31"/>
      <c r="C68" s="496"/>
      <c r="D68" s="399"/>
      <c r="E68" s="497"/>
      <c r="F68" s="399"/>
      <c r="G68" s="497"/>
      <c r="H68" s="12"/>
      <c r="I68" s="9"/>
      <c r="J68" s="10"/>
      <c r="K68" s="10"/>
      <c r="L68" s="400"/>
      <c r="N68" s="400"/>
      <c r="O68" s="400"/>
      <c r="P68" s="400"/>
      <c r="Q68" s="400"/>
      <c r="R68" s="400"/>
      <c r="V68" s="14"/>
    </row>
    <row r="69" spans="1:22" s="13" customFormat="1" x14ac:dyDescent="0.3">
      <c r="A69" s="30"/>
      <c r="B69" s="31"/>
      <c r="C69" s="496"/>
      <c r="D69" s="399"/>
      <c r="E69" s="497"/>
      <c r="F69" s="399"/>
      <c r="G69" s="497"/>
      <c r="H69" s="12"/>
      <c r="I69" s="9"/>
      <c r="J69" s="10"/>
      <c r="K69" s="10"/>
      <c r="L69" s="400"/>
      <c r="N69" s="400"/>
      <c r="O69" s="400"/>
      <c r="P69" s="400"/>
      <c r="Q69" s="400"/>
      <c r="R69" s="400"/>
      <c r="V69" s="14"/>
    </row>
    <row r="70" spans="1:22" s="13" customFormat="1" x14ac:dyDescent="0.3">
      <c r="A70" s="30"/>
      <c r="B70" s="31"/>
      <c r="C70" s="496"/>
      <c r="D70" s="399"/>
      <c r="E70" s="497"/>
      <c r="F70" s="399"/>
      <c r="G70" s="497"/>
      <c r="H70" s="12"/>
      <c r="I70" s="9"/>
      <c r="J70" s="10"/>
      <c r="K70" s="10"/>
      <c r="L70" s="400"/>
      <c r="N70" s="400"/>
      <c r="O70" s="400"/>
      <c r="P70" s="400"/>
      <c r="Q70" s="400"/>
      <c r="R70" s="400"/>
      <c r="V70" s="14"/>
    </row>
    <row r="71" spans="1:22" s="13" customFormat="1" x14ac:dyDescent="0.3">
      <c r="A71" s="30"/>
      <c r="B71" s="31"/>
      <c r="C71" s="496"/>
      <c r="D71" s="399"/>
      <c r="E71" s="497"/>
      <c r="F71" s="399"/>
      <c r="G71" s="497"/>
      <c r="H71" s="12"/>
      <c r="I71" s="9"/>
      <c r="J71" s="10"/>
      <c r="K71" s="10"/>
      <c r="L71" s="400"/>
      <c r="N71" s="400"/>
      <c r="O71" s="400"/>
      <c r="P71" s="400"/>
      <c r="Q71" s="400"/>
      <c r="R71" s="400"/>
      <c r="V71" s="14"/>
    </row>
    <row r="72" spans="1:22" s="13" customFormat="1" x14ac:dyDescent="0.3">
      <c r="A72" s="30"/>
      <c r="B72" s="31"/>
      <c r="C72" s="496"/>
      <c r="D72" s="399"/>
      <c r="E72" s="497"/>
      <c r="F72" s="399"/>
      <c r="G72" s="497"/>
      <c r="H72" s="12"/>
      <c r="I72" s="9"/>
      <c r="J72" s="10"/>
      <c r="K72" s="10"/>
      <c r="L72" s="400"/>
      <c r="N72" s="400"/>
      <c r="O72" s="400"/>
      <c r="P72" s="400"/>
      <c r="Q72" s="400"/>
      <c r="R72" s="400"/>
      <c r="V72" s="14"/>
    </row>
    <row r="73" spans="1:22" s="13" customFormat="1" x14ac:dyDescent="0.3">
      <c r="A73" s="30"/>
      <c r="B73" s="31"/>
      <c r="C73" s="496"/>
      <c r="D73" s="399"/>
      <c r="E73" s="497"/>
      <c r="F73" s="399"/>
      <c r="G73" s="497"/>
      <c r="H73" s="12"/>
      <c r="I73" s="9"/>
      <c r="J73" s="10"/>
      <c r="K73" s="10"/>
      <c r="L73" s="400"/>
      <c r="N73" s="400"/>
      <c r="O73" s="400"/>
      <c r="P73" s="400"/>
      <c r="Q73" s="400"/>
      <c r="R73" s="400"/>
      <c r="V73" s="14"/>
    </row>
    <row r="74" spans="1:22" s="13" customFormat="1" x14ac:dyDescent="0.3">
      <c r="A74" s="30"/>
      <c r="B74" s="31"/>
      <c r="C74" s="496"/>
      <c r="D74" s="399"/>
      <c r="E74" s="497"/>
      <c r="F74" s="399"/>
      <c r="G74" s="497"/>
      <c r="H74" s="12"/>
      <c r="I74" s="9"/>
      <c r="J74" s="10"/>
      <c r="K74" s="10"/>
      <c r="L74" s="400"/>
      <c r="N74" s="400"/>
      <c r="O74" s="400"/>
      <c r="P74" s="400"/>
      <c r="Q74" s="400"/>
      <c r="R74" s="400"/>
      <c r="V74" s="14"/>
    </row>
    <row r="75" spans="1:22" s="13" customFormat="1" x14ac:dyDescent="0.3">
      <c r="A75" s="30"/>
      <c r="B75" s="31"/>
      <c r="C75" s="496"/>
      <c r="D75" s="399"/>
      <c r="E75" s="497"/>
      <c r="F75" s="399"/>
      <c r="G75" s="497"/>
      <c r="H75" s="12"/>
      <c r="I75" s="9"/>
      <c r="J75" s="10"/>
      <c r="K75" s="10"/>
      <c r="L75" s="400"/>
      <c r="N75" s="400"/>
      <c r="O75" s="400"/>
      <c r="P75" s="400"/>
      <c r="Q75" s="400"/>
      <c r="R75" s="400"/>
      <c r="V75" s="14"/>
    </row>
    <row r="76" spans="1:22" s="13" customFormat="1" x14ac:dyDescent="0.3">
      <c r="A76" s="30"/>
      <c r="B76" s="31"/>
      <c r="C76" s="496"/>
      <c r="D76" s="399"/>
      <c r="E76" s="497"/>
      <c r="F76" s="399"/>
      <c r="G76" s="497"/>
      <c r="H76" s="12"/>
      <c r="I76" s="9"/>
      <c r="J76" s="10"/>
      <c r="K76" s="10"/>
      <c r="L76" s="400"/>
      <c r="N76" s="400"/>
      <c r="O76" s="400"/>
      <c r="P76" s="400"/>
      <c r="Q76" s="400"/>
      <c r="R76" s="400"/>
      <c r="V76" s="14"/>
    </row>
    <row r="77" spans="1:22" s="13" customFormat="1" x14ac:dyDescent="0.3">
      <c r="A77" s="30"/>
      <c r="B77" s="31"/>
      <c r="C77" s="496"/>
      <c r="D77" s="399"/>
      <c r="E77" s="497"/>
      <c r="F77" s="399"/>
      <c r="G77" s="497"/>
      <c r="H77" s="12"/>
      <c r="I77" s="9"/>
      <c r="J77" s="10"/>
      <c r="K77" s="10"/>
      <c r="L77" s="400"/>
      <c r="N77" s="400"/>
      <c r="O77" s="400"/>
      <c r="P77" s="400"/>
      <c r="Q77" s="400"/>
      <c r="R77" s="400"/>
      <c r="V77" s="14"/>
    </row>
    <row r="78" spans="1:22" s="13" customFormat="1" x14ac:dyDescent="0.3">
      <c r="A78" s="30"/>
      <c r="B78" s="31"/>
      <c r="C78" s="496"/>
      <c r="D78" s="399"/>
      <c r="E78" s="497"/>
      <c r="F78" s="399"/>
      <c r="G78" s="497"/>
      <c r="H78" s="12"/>
      <c r="I78" s="9"/>
      <c r="J78" s="10"/>
      <c r="K78" s="10"/>
      <c r="L78" s="400"/>
      <c r="N78" s="400"/>
      <c r="O78" s="400"/>
      <c r="P78" s="400"/>
      <c r="Q78" s="400"/>
      <c r="R78" s="400"/>
      <c r="V78" s="14"/>
    </row>
    <row r="79" spans="1:22" s="13" customFormat="1" x14ac:dyDescent="0.3">
      <c r="A79" s="30"/>
      <c r="B79" s="31"/>
      <c r="C79" s="496"/>
      <c r="D79" s="399"/>
      <c r="E79" s="497"/>
      <c r="F79" s="399"/>
      <c r="G79" s="497"/>
      <c r="H79" s="12"/>
      <c r="I79" s="9"/>
      <c r="J79" s="10"/>
      <c r="K79" s="10"/>
      <c r="L79" s="400"/>
      <c r="N79" s="400"/>
      <c r="O79" s="400"/>
      <c r="P79" s="400"/>
      <c r="Q79" s="400"/>
      <c r="R79" s="400"/>
      <c r="V79" s="14"/>
    </row>
    <row r="80" spans="1:22" s="13" customFormat="1" x14ac:dyDescent="0.3">
      <c r="A80" s="30"/>
      <c r="B80" s="31"/>
      <c r="C80" s="496"/>
      <c r="D80" s="399"/>
      <c r="E80" s="497"/>
      <c r="F80" s="399"/>
      <c r="G80" s="497"/>
      <c r="H80" s="12"/>
      <c r="I80" s="9"/>
      <c r="J80" s="10"/>
      <c r="K80" s="10"/>
      <c r="L80" s="400"/>
      <c r="N80" s="400"/>
      <c r="O80" s="400"/>
      <c r="P80" s="400"/>
      <c r="Q80" s="400"/>
      <c r="R80" s="400"/>
      <c r="V80" s="14"/>
    </row>
    <row r="81" spans="1:22" s="13" customFormat="1" x14ac:dyDescent="0.3">
      <c r="A81" s="30"/>
      <c r="B81" s="31"/>
      <c r="C81" s="496"/>
      <c r="D81" s="399"/>
      <c r="E81" s="497"/>
      <c r="F81" s="399"/>
      <c r="G81" s="497"/>
      <c r="H81" s="12"/>
      <c r="I81" s="9"/>
      <c r="J81" s="10"/>
      <c r="K81" s="10"/>
      <c r="L81" s="400"/>
      <c r="N81" s="400"/>
      <c r="O81" s="400"/>
      <c r="P81" s="400"/>
      <c r="Q81" s="400"/>
      <c r="R81" s="400"/>
      <c r="V81" s="14"/>
    </row>
    <row r="82" spans="1:22" s="13" customFormat="1" x14ac:dyDescent="0.3">
      <c r="A82" s="30"/>
      <c r="B82" s="31"/>
      <c r="C82" s="496"/>
      <c r="D82" s="399"/>
      <c r="E82" s="497"/>
      <c r="F82" s="399"/>
      <c r="G82" s="497"/>
      <c r="H82" s="12"/>
      <c r="I82" s="9"/>
      <c r="J82" s="10"/>
      <c r="K82" s="10"/>
      <c r="L82" s="400"/>
      <c r="N82" s="400"/>
      <c r="O82" s="400"/>
      <c r="P82" s="400"/>
      <c r="Q82" s="400"/>
      <c r="R82" s="400"/>
      <c r="V82" s="14"/>
    </row>
    <row r="83" spans="1:22" s="13" customFormat="1" x14ac:dyDescent="0.3">
      <c r="A83" s="30"/>
      <c r="B83" s="31"/>
      <c r="C83" s="496"/>
      <c r="D83" s="399"/>
      <c r="E83" s="497"/>
      <c r="F83" s="399"/>
      <c r="G83" s="497"/>
      <c r="H83" s="12"/>
      <c r="I83" s="9"/>
      <c r="J83" s="10"/>
      <c r="K83" s="10"/>
      <c r="L83" s="400"/>
      <c r="N83" s="400"/>
      <c r="O83" s="400"/>
      <c r="P83" s="400"/>
      <c r="Q83" s="400"/>
      <c r="R83" s="400"/>
      <c r="V83" s="14"/>
    </row>
    <row r="84" spans="1:22" s="13" customFormat="1" x14ac:dyDescent="0.3">
      <c r="A84" s="30"/>
      <c r="B84" s="31"/>
      <c r="C84" s="496"/>
      <c r="D84" s="399"/>
      <c r="E84" s="497"/>
      <c r="F84" s="399"/>
      <c r="G84" s="497"/>
      <c r="H84" s="12"/>
      <c r="I84" s="9"/>
      <c r="J84" s="10"/>
      <c r="K84" s="10"/>
      <c r="L84" s="400"/>
      <c r="N84" s="400"/>
      <c r="O84" s="400"/>
      <c r="P84" s="400"/>
      <c r="Q84" s="400"/>
      <c r="R84" s="400"/>
      <c r="V84" s="14"/>
    </row>
    <row r="85" spans="1:22" s="13" customFormat="1" x14ac:dyDescent="0.3">
      <c r="A85" s="30"/>
      <c r="B85" s="31"/>
      <c r="C85" s="496"/>
      <c r="D85" s="399"/>
      <c r="E85" s="497"/>
      <c r="F85" s="399"/>
      <c r="G85" s="497"/>
      <c r="H85" s="12"/>
      <c r="I85" s="9"/>
      <c r="J85" s="10"/>
      <c r="K85" s="10"/>
      <c r="L85" s="400"/>
      <c r="N85" s="400"/>
      <c r="O85" s="400"/>
      <c r="P85" s="400"/>
      <c r="Q85" s="400"/>
      <c r="R85" s="400"/>
      <c r="V85" s="14"/>
    </row>
    <row r="86" spans="1:22" s="13" customFormat="1" x14ac:dyDescent="0.3">
      <c r="A86" s="30"/>
      <c r="B86" s="31"/>
      <c r="C86" s="496"/>
      <c r="D86" s="399"/>
      <c r="E86" s="497"/>
      <c r="F86" s="399"/>
      <c r="G86" s="497"/>
      <c r="H86" s="12"/>
      <c r="I86" s="9"/>
      <c r="J86" s="10"/>
      <c r="K86" s="10"/>
      <c r="L86" s="400"/>
      <c r="N86" s="400"/>
      <c r="O86" s="400"/>
      <c r="P86" s="400"/>
      <c r="Q86" s="400"/>
      <c r="R86" s="400"/>
      <c r="V86" s="14"/>
    </row>
    <row r="87" spans="1:22" s="13" customFormat="1" x14ac:dyDescent="0.3">
      <c r="A87" s="30"/>
      <c r="B87" s="31"/>
      <c r="C87" s="496"/>
      <c r="D87" s="399"/>
      <c r="E87" s="497"/>
      <c r="F87" s="399"/>
      <c r="G87" s="497"/>
      <c r="H87" s="12"/>
      <c r="I87" s="9"/>
      <c r="J87" s="10"/>
      <c r="K87" s="10"/>
      <c r="L87" s="400"/>
      <c r="N87" s="400"/>
      <c r="O87" s="400"/>
      <c r="P87" s="400"/>
      <c r="Q87" s="400"/>
      <c r="R87" s="400"/>
      <c r="V87" s="14"/>
    </row>
    <row r="88" spans="1:22" s="13" customFormat="1" x14ac:dyDescent="0.3">
      <c r="A88" s="30"/>
      <c r="B88" s="31"/>
      <c r="C88" s="496"/>
      <c r="D88" s="399"/>
      <c r="E88" s="497"/>
      <c r="F88" s="399"/>
      <c r="G88" s="497"/>
      <c r="H88" s="12"/>
      <c r="I88" s="9"/>
      <c r="J88" s="10"/>
      <c r="K88" s="10"/>
      <c r="L88" s="400"/>
      <c r="N88" s="400"/>
      <c r="O88" s="400"/>
      <c r="P88" s="400"/>
      <c r="Q88" s="400"/>
      <c r="R88" s="400"/>
      <c r="V88" s="14"/>
    </row>
    <row r="89" spans="1:22" s="13" customFormat="1" x14ac:dyDescent="0.3">
      <c r="A89" s="30"/>
      <c r="B89" s="31"/>
      <c r="C89" s="496"/>
      <c r="D89" s="399"/>
      <c r="E89" s="497"/>
      <c r="F89" s="399"/>
      <c r="G89" s="497"/>
      <c r="H89" s="12"/>
      <c r="I89" s="9"/>
      <c r="J89" s="10"/>
      <c r="K89" s="10"/>
      <c r="L89" s="400"/>
      <c r="N89" s="400"/>
      <c r="O89" s="400"/>
      <c r="P89" s="400"/>
      <c r="Q89" s="400"/>
      <c r="R89" s="400"/>
      <c r="V89" s="14"/>
    </row>
    <row r="90" spans="1:22" s="13" customFormat="1" x14ac:dyDescent="0.3">
      <c r="A90" s="30"/>
      <c r="B90" s="31"/>
      <c r="C90" s="496"/>
      <c r="D90" s="399"/>
      <c r="E90" s="497"/>
      <c r="F90" s="399"/>
      <c r="G90" s="497"/>
      <c r="H90" s="12"/>
      <c r="I90" s="9"/>
      <c r="J90" s="10"/>
      <c r="K90" s="10"/>
      <c r="L90" s="400"/>
      <c r="N90" s="400"/>
      <c r="O90" s="400"/>
      <c r="P90" s="400"/>
      <c r="Q90" s="400"/>
      <c r="R90" s="400"/>
      <c r="V90" s="14"/>
    </row>
    <row r="91" spans="1:22" s="13" customFormat="1" x14ac:dyDescent="0.3">
      <c r="A91" s="30"/>
      <c r="B91" s="31"/>
      <c r="C91" s="496"/>
      <c r="D91" s="399"/>
      <c r="E91" s="497"/>
      <c r="F91" s="399"/>
      <c r="G91" s="497"/>
      <c r="H91" s="12"/>
      <c r="I91" s="9"/>
      <c r="J91" s="10"/>
      <c r="K91" s="10"/>
      <c r="L91" s="400"/>
      <c r="N91" s="400"/>
      <c r="O91" s="400"/>
      <c r="P91" s="400"/>
      <c r="Q91" s="400"/>
      <c r="R91" s="400"/>
      <c r="V91" s="14"/>
    </row>
    <row r="92" spans="1:22" s="13" customFormat="1" x14ac:dyDescent="0.3">
      <c r="A92" s="30"/>
      <c r="B92" s="31"/>
      <c r="C92" s="496"/>
      <c r="D92" s="399"/>
      <c r="E92" s="497"/>
      <c r="F92" s="399"/>
      <c r="G92" s="497"/>
      <c r="H92" s="12"/>
      <c r="I92" s="9"/>
      <c r="J92" s="10"/>
      <c r="K92" s="10"/>
      <c r="L92" s="400"/>
      <c r="N92" s="400"/>
      <c r="O92" s="400"/>
      <c r="P92" s="400"/>
      <c r="Q92" s="400"/>
      <c r="R92" s="400"/>
      <c r="V92" s="14"/>
    </row>
    <row r="93" spans="1:22" s="13" customFormat="1" x14ac:dyDescent="0.3">
      <c r="A93" s="30"/>
      <c r="B93" s="31"/>
      <c r="C93" s="496"/>
      <c r="D93" s="399"/>
      <c r="E93" s="497"/>
      <c r="F93" s="399"/>
      <c r="G93" s="497"/>
      <c r="H93" s="12"/>
      <c r="I93" s="9"/>
      <c r="J93" s="10"/>
      <c r="K93" s="10"/>
      <c r="L93" s="400"/>
      <c r="N93" s="400"/>
      <c r="O93" s="400"/>
      <c r="P93" s="400"/>
      <c r="Q93" s="400"/>
      <c r="R93" s="400"/>
      <c r="V93" s="14"/>
    </row>
    <row r="94" spans="1:22" s="13" customFormat="1" x14ac:dyDescent="0.3">
      <c r="A94" s="30"/>
      <c r="B94" s="31"/>
      <c r="C94" s="496"/>
      <c r="D94" s="399"/>
      <c r="E94" s="497"/>
      <c r="F94" s="399"/>
      <c r="G94" s="497"/>
      <c r="H94" s="12"/>
      <c r="I94" s="9"/>
      <c r="J94" s="10"/>
      <c r="K94" s="10"/>
      <c r="L94" s="400"/>
      <c r="N94" s="400"/>
      <c r="O94" s="400"/>
      <c r="P94" s="400"/>
      <c r="Q94" s="400"/>
      <c r="R94" s="400"/>
      <c r="V94" s="14"/>
    </row>
    <row r="95" spans="1:22" s="13" customFormat="1" x14ac:dyDescent="0.3">
      <c r="A95" s="30"/>
      <c r="B95" s="31"/>
      <c r="C95" s="496"/>
      <c r="D95" s="399"/>
      <c r="E95" s="497"/>
      <c r="F95" s="399"/>
      <c r="G95" s="497"/>
      <c r="H95" s="12"/>
      <c r="I95" s="9"/>
      <c r="J95" s="10"/>
      <c r="K95" s="10"/>
      <c r="L95" s="400"/>
      <c r="N95" s="400"/>
      <c r="O95" s="400"/>
      <c r="P95" s="400"/>
      <c r="Q95" s="400"/>
      <c r="R95" s="400"/>
      <c r="V95" s="14"/>
    </row>
    <row r="96" spans="1:22" s="13" customFormat="1" x14ac:dyDescent="0.3">
      <c r="A96" s="30"/>
      <c r="B96" s="31"/>
      <c r="C96" s="496"/>
      <c r="D96" s="399"/>
      <c r="E96" s="497"/>
      <c r="F96" s="399"/>
      <c r="G96" s="497"/>
      <c r="H96" s="12"/>
      <c r="I96" s="9"/>
      <c r="J96" s="10"/>
      <c r="K96" s="10"/>
      <c r="L96" s="400"/>
      <c r="N96" s="400"/>
      <c r="O96" s="400"/>
      <c r="P96" s="400"/>
      <c r="Q96" s="400"/>
      <c r="R96" s="400"/>
      <c r="V96" s="14"/>
    </row>
    <row r="97" spans="1:22" s="13" customFormat="1" x14ac:dyDescent="0.3">
      <c r="A97" s="30"/>
      <c r="B97" s="31"/>
      <c r="C97" s="496"/>
      <c r="D97" s="399"/>
      <c r="E97" s="497"/>
      <c r="F97" s="399"/>
      <c r="G97" s="497"/>
      <c r="H97" s="12"/>
      <c r="I97" s="9"/>
      <c r="J97" s="10"/>
      <c r="K97" s="10"/>
      <c r="L97" s="400"/>
      <c r="N97" s="400"/>
      <c r="O97" s="400"/>
      <c r="P97" s="400"/>
      <c r="Q97" s="400"/>
      <c r="R97" s="400"/>
      <c r="V97" s="14"/>
    </row>
    <row r="98" spans="1:22" s="13" customFormat="1" x14ac:dyDescent="0.3">
      <c r="A98" s="30"/>
      <c r="B98" s="31"/>
      <c r="C98" s="496"/>
      <c r="D98" s="399"/>
      <c r="E98" s="497"/>
      <c r="F98" s="399"/>
      <c r="G98" s="497"/>
      <c r="H98" s="12"/>
      <c r="I98" s="9"/>
      <c r="J98" s="10"/>
      <c r="K98" s="10"/>
      <c r="L98" s="400"/>
      <c r="N98" s="400"/>
      <c r="O98" s="400"/>
      <c r="P98" s="400"/>
      <c r="Q98" s="400"/>
      <c r="R98" s="400"/>
      <c r="V98" s="14"/>
    </row>
    <row r="99" spans="1:22" s="13" customFormat="1" x14ac:dyDescent="0.3">
      <c r="A99" s="30"/>
      <c r="B99" s="31"/>
      <c r="C99" s="496"/>
      <c r="D99" s="399"/>
      <c r="E99" s="497"/>
      <c r="F99" s="399"/>
      <c r="G99" s="497"/>
      <c r="H99" s="12"/>
      <c r="I99" s="9"/>
      <c r="J99" s="10"/>
      <c r="K99" s="10"/>
      <c r="L99" s="400"/>
      <c r="N99" s="400"/>
      <c r="O99" s="400"/>
      <c r="P99" s="400"/>
      <c r="Q99" s="400"/>
      <c r="R99" s="400"/>
      <c r="V99" s="14"/>
    </row>
    <row r="100" spans="1:22" s="13" customFormat="1" x14ac:dyDescent="0.3">
      <c r="A100" s="30"/>
      <c r="B100" s="31"/>
      <c r="C100" s="496"/>
      <c r="D100" s="399"/>
      <c r="E100" s="497"/>
      <c r="F100" s="399"/>
      <c r="G100" s="497"/>
      <c r="H100" s="12"/>
      <c r="I100" s="9"/>
      <c r="J100" s="10"/>
      <c r="K100" s="10"/>
      <c r="L100" s="400"/>
      <c r="N100" s="400"/>
      <c r="O100" s="400"/>
      <c r="P100" s="400"/>
      <c r="Q100" s="400"/>
      <c r="R100" s="400"/>
      <c r="V100" s="14"/>
    </row>
    <row r="101" spans="1:22" s="13" customFormat="1" x14ac:dyDescent="0.3">
      <c r="A101" s="30"/>
      <c r="B101" s="31"/>
      <c r="C101" s="496"/>
      <c r="D101" s="399"/>
      <c r="E101" s="497"/>
      <c r="F101" s="399"/>
      <c r="G101" s="497"/>
      <c r="H101" s="12"/>
      <c r="I101" s="9"/>
      <c r="J101" s="10"/>
      <c r="K101" s="10"/>
      <c r="L101" s="400"/>
      <c r="N101" s="400"/>
      <c r="O101" s="400"/>
      <c r="P101" s="400"/>
      <c r="Q101" s="400"/>
      <c r="R101" s="400"/>
      <c r="V101" s="14"/>
    </row>
    <row r="102" spans="1:22" s="13" customFormat="1" x14ac:dyDescent="0.3">
      <c r="A102" s="30"/>
      <c r="B102" s="31"/>
      <c r="C102" s="496"/>
      <c r="D102" s="399"/>
      <c r="E102" s="497"/>
      <c r="F102" s="399"/>
      <c r="G102" s="497"/>
      <c r="H102" s="12"/>
      <c r="I102" s="9"/>
      <c r="J102" s="10"/>
      <c r="K102" s="10"/>
      <c r="L102" s="400"/>
      <c r="N102" s="400"/>
      <c r="O102" s="400"/>
      <c r="P102" s="400"/>
      <c r="Q102" s="400"/>
      <c r="R102" s="400"/>
      <c r="V102" s="14"/>
    </row>
    <row r="103" spans="1:22" s="13" customFormat="1" x14ac:dyDescent="0.3">
      <c r="A103" s="30"/>
      <c r="B103" s="31"/>
      <c r="C103" s="496"/>
      <c r="D103" s="399"/>
      <c r="E103" s="497"/>
      <c r="F103" s="399"/>
      <c r="G103" s="497"/>
      <c r="H103" s="12"/>
      <c r="I103" s="9"/>
      <c r="J103" s="10"/>
      <c r="K103" s="10"/>
      <c r="L103" s="400"/>
      <c r="N103" s="400"/>
      <c r="O103" s="400"/>
      <c r="P103" s="400"/>
      <c r="Q103" s="400"/>
      <c r="R103" s="400"/>
      <c r="V103" s="14"/>
    </row>
    <row r="104" spans="1:22" s="13" customFormat="1" x14ac:dyDescent="0.3">
      <c r="A104" s="30"/>
      <c r="B104" s="31"/>
      <c r="C104" s="496"/>
      <c r="D104" s="399"/>
      <c r="E104" s="497"/>
      <c r="F104" s="399"/>
      <c r="G104" s="497"/>
      <c r="H104" s="12"/>
      <c r="I104" s="9"/>
      <c r="J104" s="10"/>
      <c r="K104" s="10"/>
      <c r="L104" s="400"/>
      <c r="N104" s="400"/>
      <c r="O104" s="400"/>
      <c r="P104" s="400"/>
      <c r="Q104" s="400"/>
      <c r="R104" s="400"/>
      <c r="V104" s="14"/>
    </row>
    <row r="105" spans="1:22" s="13" customFormat="1" x14ac:dyDescent="0.3">
      <c r="A105" s="30"/>
      <c r="B105" s="31"/>
      <c r="C105" s="496"/>
      <c r="D105" s="399"/>
      <c r="E105" s="497"/>
      <c r="F105" s="399"/>
      <c r="G105" s="497"/>
      <c r="H105" s="12"/>
      <c r="I105" s="9"/>
      <c r="J105" s="10"/>
      <c r="K105" s="10"/>
      <c r="L105" s="400"/>
      <c r="N105" s="400"/>
      <c r="O105" s="400"/>
      <c r="P105" s="400"/>
      <c r="Q105" s="400"/>
      <c r="R105" s="400"/>
      <c r="V105" s="14"/>
    </row>
    <row r="106" spans="1:22" s="13" customFormat="1" x14ac:dyDescent="0.3">
      <c r="A106" s="30"/>
      <c r="B106" s="31"/>
      <c r="C106" s="496"/>
      <c r="D106" s="399"/>
      <c r="E106" s="497"/>
      <c r="F106" s="399"/>
      <c r="G106" s="497"/>
      <c r="H106" s="12"/>
      <c r="I106" s="9"/>
      <c r="J106" s="10"/>
      <c r="K106" s="10"/>
      <c r="L106" s="400"/>
      <c r="N106" s="400"/>
      <c r="O106" s="400"/>
      <c r="P106" s="400"/>
      <c r="Q106" s="400"/>
      <c r="R106" s="400"/>
      <c r="V106" s="14"/>
    </row>
    <row r="107" spans="1:22" s="13" customFormat="1" x14ac:dyDescent="0.3">
      <c r="A107" s="30"/>
      <c r="B107" s="31"/>
      <c r="C107" s="496"/>
      <c r="D107" s="399"/>
      <c r="E107" s="497"/>
      <c r="F107" s="399"/>
      <c r="G107" s="497"/>
      <c r="H107" s="12"/>
      <c r="I107" s="9"/>
      <c r="J107" s="10"/>
      <c r="K107" s="10"/>
      <c r="L107" s="400"/>
      <c r="N107" s="400"/>
      <c r="O107" s="400"/>
      <c r="P107" s="400"/>
      <c r="Q107" s="400"/>
      <c r="R107" s="400"/>
      <c r="V107" s="14"/>
    </row>
    <row r="108" spans="1:22" s="13" customFormat="1" x14ac:dyDescent="0.3">
      <c r="A108" s="30"/>
      <c r="B108" s="31"/>
      <c r="C108" s="496"/>
      <c r="D108" s="399"/>
      <c r="E108" s="497"/>
      <c r="F108" s="399"/>
      <c r="G108" s="497"/>
      <c r="H108" s="12"/>
      <c r="I108" s="9"/>
      <c r="J108" s="10"/>
      <c r="K108" s="10"/>
      <c r="L108" s="400"/>
      <c r="N108" s="400"/>
      <c r="O108" s="400"/>
      <c r="P108" s="400"/>
      <c r="Q108" s="400"/>
      <c r="R108" s="400"/>
      <c r="V108" s="14"/>
    </row>
    <row r="109" spans="1:22" s="13" customFormat="1" x14ac:dyDescent="0.3">
      <c r="A109" s="30"/>
      <c r="B109" s="31"/>
      <c r="C109" s="496"/>
      <c r="D109" s="399"/>
      <c r="E109" s="497"/>
      <c r="F109" s="399"/>
      <c r="G109" s="497"/>
      <c r="H109" s="12"/>
      <c r="I109" s="9"/>
      <c r="J109" s="10"/>
      <c r="K109" s="10"/>
      <c r="L109" s="400"/>
      <c r="N109" s="400"/>
      <c r="O109" s="400"/>
      <c r="P109" s="400"/>
      <c r="Q109" s="400"/>
      <c r="R109" s="400"/>
      <c r="V109" s="14"/>
    </row>
    <row r="110" spans="1:22" s="13" customFormat="1" x14ac:dyDescent="0.3">
      <c r="A110" s="30"/>
      <c r="B110" s="31"/>
      <c r="C110" s="496"/>
      <c r="D110" s="399"/>
      <c r="E110" s="497"/>
      <c r="F110" s="399"/>
      <c r="G110" s="497"/>
      <c r="H110" s="12"/>
      <c r="I110" s="9"/>
      <c r="J110" s="10"/>
      <c r="K110" s="10"/>
      <c r="L110" s="400"/>
      <c r="N110" s="400"/>
      <c r="O110" s="400"/>
      <c r="P110" s="400"/>
      <c r="Q110" s="400"/>
      <c r="R110" s="400"/>
      <c r="V110" s="14"/>
    </row>
    <row r="111" spans="1:22" s="13" customFormat="1" x14ac:dyDescent="0.3">
      <c r="A111" s="30"/>
      <c r="B111" s="31"/>
      <c r="C111" s="496"/>
      <c r="D111" s="399"/>
      <c r="E111" s="497"/>
      <c r="F111" s="399"/>
      <c r="G111" s="497"/>
      <c r="H111" s="12"/>
      <c r="I111" s="9"/>
      <c r="J111" s="10"/>
      <c r="K111" s="10"/>
      <c r="L111" s="400"/>
      <c r="N111" s="400"/>
      <c r="O111" s="400"/>
      <c r="P111" s="400"/>
      <c r="Q111" s="400"/>
      <c r="R111" s="400"/>
      <c r="V111" s="14"/>
    </row>
    <row r="112" spans="1:22" s="13" customFormat="1" x14ac:dyDescent="0.3">
      <c r="A112" s="30"/>
      <c r="B112" s="31"/>
      <c r="C112" s="496"/>
      <c r="D112" s="399"/>
      <c r="E112" s="497"/>
      <c r="F112" s="399"/>
      <c r="G112" s="497"/>
      <c r="H112" s="12"/>
      <c r="I112" s="9"/>
      <c r="J112" s="10"/>
      <c r="K112" s="10"/>
      <c r="L112" s="400"/>
      <c r="N112" s="400"/>
      <c r="O112" s="400"/>
      <c r="P112" s="400"/>
      <c r="Q112" s="400"/>
      <c r="R112" s="400"/>
      <c r="V112" s="14"/>
    </row>
    <row r="113" spans="1:22" s="13" customFormat="1" x14ac:dyDescent="0.3">
      <c r="A113" s="30"/>
      <c r="B113" s="31"/>
      <c r="C113" s="496"/>
      <c r="D113" s="399"/>
      <c r="E113" s="497"/>
      <c r="F113" s="399"/>
      <c r="G113" s="497"/>
      <c r="H113" s="12"/>
      <c r="I113" s="9"/>
      <c r="J113" s="10"/>
      <c r="K113" s="10"/>
      <c r="L113" s="400"/>
      <c r="N113" s="400"/>
      <c r="O113" s="400"/>
      <c r="P113" s="400"/>
      <c r="Q113" s="400"/>
      <c r="R113" s="400"/>
      <c r="V113" s="14"/>
    </row>
    <row r="114" spans="1:22" s="13" customFormat="1" x14ac:dyDescent="0.3">
      <c r="A114" s="30"/>
      <c r="B114" s="31"/>
      <c r="C114" s="496"/>
      <c r="D114" s="399"/>
      <c r="E114" s="497"/>
      <c r="F114" s="399"/>
      <c r="G114" s="497"/>
      <c r="H114" s="12"/>
      <c r="I114" s="9"/>
      <c r="J114" s="10"/>
      <c r="K114" s="10"/>
      <c r="L114" s="400"/>
      <c r="N114" s="400"/>
      <c r="O114" s="400"/>
      <c r="P114" s="400"/>
      <c r="Q114" s="400"/>
      <c r="R114" s="400"/>
      <c r="V114" s="14"/>
    </row>
    <row r="115" spans="1:22" s="13" customFormat="1" x14ac:dyDescent="0.3">
      <c r="A115" s="30"/>
      <c r="B115" s="31"/>
      <c r="C115" s="496"/>
      <c r="D115" s="399"/>
      <c r="E115" s="497"/>
      <c r="F115" s="399"/>
      <c r="G115" s="497"/>
      <c r="H115" s="12"/>
      <c r="I115" s="9"/>
      <c r="J115" s="10"/>
      <c r="K115" s="10"/>
      <c r="L115" s="400"/>
      <c r="N115" s="400"/>
      <c r="O115" s="400"/>
      <c r="P115" s="400"/>
      <c r="Q115" s="400"/>
      <c r="R115" s="400"/>
      <c r="V115" s="14"/>
    </row>
    <row r="116" spans="1:22" s="13" customFormat="1" x14ac:dyDescent="0.3">
      <c r="A116" s="30"/>
      <c r="B116" s="31"/>
      <c r="C116" s="496"/>
      <c r="D116" s="399"/>
      <c r="E116" s="497"/>
      <c r="F116" s="399"/>
      <c r="G116" s="497"/>
      <c r="H116" s="12"/>
      <c r="I116" s="9"/>
      <c r="J116" s="10"/>
      <c r="K116" s="10"/>
      <c r="L116" s="400"/>
      <c r="N116" s="400"/>
      <c r="O116" s="400"/>
      <c r="P116" s="400"/>
      <c r="Q116" s="400"/>
      <c r="R116" s="400"/>
      <c r="V116" s="14"/>
    </row>
    <row r="117" spans="1:22" s="13" customFormat="1" x14ac:dyDescent="0.3">
      <c r="A117" s="30"/>
      <c r="B117" s="31"/>
      <c r="C117" s="496"/>
      <c r="D117" s="399"/>
      <c r="E117" s="497"/>
      <c r="F117" s="399"/>
      <c r="G117" s="497"/>
      <c r="H117" s="12"/>
      <c r="I117" s="9"/>
      <c r="J117" s="10"/>
      <c r="K117" s="10"/>
      <c r="L117" s="400"/>
      <c r="N117" s="400"/>
      <c r="O117" s="400"/>
      <c r="P117" s="400"/>
      <c r="Q117" s="400"/>
      <c r="R117" s="400"/>
      <c r="V117" s="14"/>
    </row>
    <row r="118" spans="1:22" s="13" customFormat="1" x14ac:dyDescent="0.3">
      <c r="A118" s="30"/>
      <c r="B118" s="31"/>
      <c r="C118" s="496"/>
      <c r="D118" s="399"/>
      <c r="E118" s="497"/>
      <c r="F118" s="399"/>
      <c r="G118" s="497"/>
      <c r="H118" s="12"/>
      <c r="I118" s="9"/>
      <c r="J118" s="10"/>
      <c r="K118" s="10"/>
      <c r="L118" s="400"/>
      <c r="N118" s="400"/>
      <c r="O118" s="400"/>
      <c r="P118" s="400"/>
      <c r="Q118" s="400"/>
      <c r="R118" s="400"/>
      <c r="V118" s="14"/>
    </row>
    <row r="119" spans="1:22" s="13" customFormat="1" x14ac:dyDescent="0.3">
      <c r="A119" s="30"/>
      <c r="B119" s="31"/>
      <c r="C119" s="496"/>
      <c r="D119" s="399"/>
      <c r="E119" s="497"/>
      <c r="F119" s="399"/>
      <c r="G119" s="497"/>
      <c r="H119" s="12"/>
      <c r="I119" s="9"/>
      <c r="J119" s="10"/>
      <c r="K119" s="10"/>
      <c r="L119" s="400"/>
      <c r="N119" s="400"/>
      <c r="O119" s="400"/>
      <c r="P119" s="400"/>
      <c r="Q119" s="400"/>
      <c r="R119" s="400"/>
      <c r="V119" s="14"/>
    </row>
    <row r="120" spans="1:22" s="13" customFormat="1" x14ac:dyDescent="0.3">
      <c r="A120" s="30"/>
      <c r="B120" s="31"/>
      <c r="C120" s="496"/>
      <c r="D120" s="399"/>
      <c r="E120" s="399"/>
      <c r="F120" s="399"/>
      <c r="G120" s="497"/>
      <c r="H120" s="12"/>
      <c r="I120" s="9"/>
      <c r="J120" s="10"/>
      <c r="K120" s="10"/>
      <c r="L120" s="400"/>
      <c r="N120" s="400"/>
      <c r="O120" s="400"/>
      <c r="P120" s="400"/>
      <c r="Q120" s="400"/>
      <c r="R120" s="400"/>
      <c r="V120" s="14"/>
    </row>
    <row r="121" spans="1:22" s="13" customFormat="1" x14ac:dyDescent="0.3">
      <c r="A121" s="30"/>
      <c r="B121" s="31"/>
      <c r="C121" s="496"/>
      <c r="D121" s="399"/>
      <c r="E121" s="399"/>
      <c r="F121" s="399"/>
      <c r="G121" s="497"/>
      <c r="H121" s="12"/>
      <c r="I121" s="9"/>
      <c r="J121" s="10"/>
      <c r="K121" s="10"/>
      <c r="L121" s="400"/>
      <c r="N121" s="400"/>
      <c r="O121" s="400"/>
      <c r="P121" s="400"/>
      <c r="Q121" s="400"/>
      <c r="R121" s="400"/>
      <c r="V121" s="14"/>
    </row>
    <row r="122" spans="1:22" s="13" customFormat="1" x14ac:dyDescent="0.3">
      <c r="A122" s="30"/>
      <c r="B122" s="31"/>
      <c r="C122" s="496"/>
      <c r="D122" s="399"/>
      <c r="E122" s="399"/>
      <c r="F122" s="399"/>
      <c r="G122" s="399"/>
      <c r="H122" s="12"/>
      <c r="I122" s="9"/>
      <c r="J122" s="10"/>
      <c r="K122" s="10"/>
      <c r="L122" s="400"/>
      <c r="N122" s="400"/>
      <c r="O122" s="400"/>
      <c r="P122" s="400"/>
      <c r="Q122" s="400"/>
      <c r="R122" s="400"/>
      <c r="V122" s="14"/>
    </row>
    <row r="123" spans="1:22" s="13" customFormat="1" x14ac:dyDescent="0.3">
      <c r="A123" s="30"/>
      <c r="B123" s="31"/>
      <c r="C123" s="496"/>
      <c r="D123" s="399"/>
      <c r="E123" s="399"/>
      <c r="F123" s="399"/>
      <c r="G123" s="399"/>
      <c r="H123" s="12"/>
      <c r="I123" s="9"/>
      <c r="J123" s="10"/>
      <c r="K123" s="10"/>
      <c r="L123" s="400"/>
      <c r="N123" s="400"/>
      <c r="O123" s="400"/>
      <c r="P123" s="400"/>
      <c r="Q123" s="400"/>
      <c r="R123" s="400"/>
      <c r="V123" s="14"/>
    </row>
    <row r="124" spans="1:22" s="13" customFormat="1" x14ac:dyDescent="0.3">
      <c r="A124" s="30"/>
      <c r="B124" s="31"/>
      <c r="C124" s="496"/>
      <c r="D124" s="399"/>
      <c r="E124" s="399"/>
      <c r="F124" s="399"/>
      <c r="G124" s="399"/>
      <c r="I124" s="498"/>
      <c r="J124" s="499"/>
      <c r="K124" s="499"/>
      <c r="L124" s="400"/>
      <c r="N124" s="400"/>
      <c r="O124" s="400"/>
      <c r="P124" s="400"/>
      <c r="Q124" s="400"/>
      <c r="R124" s="400"/>
      <c r="V124" s="14"/>
    </row>
    <row r="125" spans="1:22" s="13" customFormat="1" x14ac:dyDescent="0.3">
      <c r="A125" s="30"/>
      <c r="B125" s="31"/>
      <c r="C125" s="496"/>
      <c r="D125" s="399"/>
      <c r="E125" s="399"/>
      <c r="F125" s="399"/>
      <c r="G125" s="399"/>
      <c r="I125" s="498"/>
      <c r="J125" s="499"/>
      <c r="K125" s="499"/>
      <c r="L125" s="400"/>
      <c r="N125" s="400"/>
      <c r="O125" s="400"/>
      <c r="P125" s="400"/>
      <c r="Q125" s="400"/>
      <c r="R125" s="400"/>
      <c r="V125" s="14"/>
    </row>
    <row r="126" spans="1:22" s="13" customFormat="1" x14ac:dyDescent="0.3">
      <c r="A126" s="30"/>
      <c r="B126" s="31"/>
      <c r="C126" s="496"/>
      <c r="D126" s="399"/>
      <c r="E126" s="399"/>
      <c r="F126" s="399"/>
      <c r="G126" s="399"/>
      <c r="I126" s="498"/>
      <c r="J126" s="499"/>
      <c r="K126" s="499"/>
      <c r="L126" s="400"/>
      <c r="N126" s="400"/>
      <c r="O126" s="400"/>
      <c r="P126" s="400"/>
      <c r="Q126" s="400"/>
      <c r="R126" s="400"/>
      <c r="V126" s="14"/>
    </row>
    <row r="127" spans="1:22" s="13" customFormat="1" x14ac:dyDescent="0.3">
      <c r="A127" s="30"/>
      <c r="B127" s="31"/>
      <c r="C127" s="496"/>
      <c r="D127" s="399"/>
      <c r="E127" s="399"/>
      <c r="F127" s="399"/>
      <c r="G127" s="399"/>
      <c r="I127" s="498"/>
      <c r="J127" s="499"/>
      <c r="K127" s="499"/>
      <c r="L127" s="400"/>
      <c r="N127" s="400"/>
      <c r="O127" s="400"/>
      <c r="P127" s="400"/>
      <c r="Q127" s="400"/>
      <c r="R127" s="400"/>
      <c r="V127" s="14"/>
    </row>
    <row r="128" spans="1:22" s="13" customFormat="1" x14ac:dyDescent="0.3">
      <c r="A128" s="30"/>
      <c r="B128" s="31"/>
      <c r="C128" s="496"/>
      <c r="D128" s="399"/>
      <c r="E128" s="399"/>
      <c r="F128" s="399"/>
      <c r="G128" s="399"/>
      <c r="I128" s="498"/>
      <c r="J128" s="499"/>
      <c r="K128" s="499"/>
      <c r="L128" s="400"/>
      <c r="N128" s="400"/>
      <c r="O128" s="400"/>
      <c r="P128" s="400"/>
      <c r="Q128" s="400"/>
      <c r="R128" s="400"/>
      <c r="V128" s="14"/>
    </row>
    <row r="129" spans="1:23" s="13" customFormat="1" x14ac:dyDescent="0.3">
      <c r="A129" s="30"/>
      <c r="B129" s="31"/>
      <c r="C129" s="496"/>
      <c r="D129" s="399"/>
      <c r="E129" s="399"/>
      <c r="F129" s="399"/>
      <c r="G129" s="399"/>
      <c r="I129" s="498"/>
      <c r="J129" s="499"/>
      <c r="K129" s="499"/>
      <c r="L129" s="400"/>
      <c r="N129" s="400"/>
      <c r="O129" s="400"/>
      <c r="P129" s="400"/>
      <c r="Q129" s="400"/>
      <c r="R129" s="400"/>
      <c r="V129" s="14"/>
    </row>
    <row r="130" spans="1:23" s="13" customFormat="1" x14ac:dyDescent="0.3">
      <c r="A130" s="30"/>
      <c r="B130" s="31"/>
      <c r="C130" s="496"/>
      <c r="D130" s="399"/>
      <c r="E130" s="399"/>
      <c r="F130" s="399"/>
      <c r="G130" s="399"/>
      <c r="I130" s="498"/>
      <c r="J130" s="499"/>
      <c r="K130" s="499"/>
      <c r="L130" s="400"/>
      <c r="N130" s="400"/>
      <c r="O130" s="400"/>
      <c r="P130" s="400"/>
      <c r="Q130" s="400"/>
      <c r="R130" s="400"/>
      <c r="V130" s="14"/>
    </row>
    <row r="131" spans="1:23" s="13" customFormat="1" x14ac:dyDescent="0.3">
      <c r="A131" s="30"/>
      <c r="B131" s="31"/>
      <c r="C131" s="496"/>
      <c r="D131" s="399"/>
      <c r="E131" s="399"/>
      <c r="F131" s="399"/>
      <c r="G131" s="399"/>
      <c r="I131" s="498"/>
      <c r="J131" s="499"/>
      <c r="K131" s="499"/>
      <c r="L131" s="400"/>
      <c r="N131" s="400"/>
      <c r="O131" s="400"/>
      <c r="P131" s="400"/>
      <c r="Q131" s="400"/>
      <c r="R131" s="400"/>
      <c r="V131" s="14"/>
    </row>
    <row r="132" spans="1:23" s="13" customFormat="1" x14ac:dyDescent="0.3">
      <c r="A132" s="30"/>
      <c r="B132" s="31"/>
      <c r="C132" s="496"/>
      <c r="D132" s="399"/>
      <c r="E132" s="399"/>
      <c r="F132" s="399"/>
      <c r="G132" s="399"/>
      <c r="I132" s="498"/>
      <c r="J132" s="499"/>
      <c r="K132" s="499"/>
      <c r="L132" s="400"/>
      <c r="N132" s="400"/>
      <c r="O132" s="400"/>
      <c r="P132" s="400"/>
      <c r="Q132" s="400"/>
      <c r="R132" s="400"/>
      <c r="V132" s="14"/>
    </row>
    <row r="133" spans="1:23" s="13" customFormat="1" ht="26.5" thickBot="1" x14ac:dyDescent="0.65">
      <c r="A133" s="30"/>
      <c r="B133" s="31"/>
      <c r="C133" s="496"/>
      <c r="D133" s="399"/>
      <c r="E133" s="399"/>
      <c r="F133" s="399"/>
      <c r="G133" s="399"/>
      <c r="I133" s="498"/>
      <c r="J133" s="499"/>
      <c r="K133" s="499"/>
      <c r="L133" s="400"/>
      <c r="M133" s="828" t="s">
        <v>769</v>
      </c>
      <c r="N133" s="400"/>
      <c r="O133" s="400"/>
      <c r="P133" s="400"/>
      <c r="Q133" s="400"/>
      <c r="R133" s="400"/>
      <c r="V133" s="14"/>
    </row>
    <row r="134" spans="1:23" s="13" customFormat="1" x14ac:dyDescent="0.3">
      <c r="A134" s="30"/>
      <c r="B134" s="31"/>
      <c r="C134" s="496"/>
      <c r="D134" s="399"/>
      <c r="E134" s="399"/>
      <c r="F134" s="399"/>
      <c r="G134" s="399"/>
      <c r="I134" s="498"/>
      <c r="J134" s="499"/>
      <c r="K134" s="499"/>
      <c r="L134" s="820">
        <v>1</v>
      </c>
      <c r="M134" s="421" t="s">
        <v>596</v>
      </c>
      <c r="N134" s="804"/>
      <c r="O134" s="804"/>
      <c r="P134" s="804"/>
      <c r="Q134" s="804"/>
      <c r="R134" s="804"/>
      <c r="S134" s="422"/>
      <c r="T134" s="422"/>
      <c r="U134" s="422"/>
      <c r="V134" s="423"/>
      <c r="W134" s="806"/>
    </row>
    <row r="135" spans="1:23" s="13" customFormat="1" x14ac:dyDescent="0.3">
      <c r="A135" s="30"/>
      <c r="B135" s="31"/>
      <c r="C135" s="496"/>
      <c r="D135" s="399"/>
      <c r="E135" s="399"/>
      <c r="F135" s="399"/>
      <c r="G135" s="399"/>
      <c r="I135" s="498"/>
      <c r="J135" s="499"/>
      <c r="K135" s="499"/>
      <c r="L135" s="810">
        <v>2</v>
      </c>
      <c r="M135" s="822" t="s">
        <v>596</v>
      </c>
      <c r="N135" s="811"/>
      <c r="O135" s="811"/>
      <c r="P135" s="811"/>
      <c r="Q135" s="811"/>
      <c r="R135" s="811"/>
      <c r="S135" s="812"/>
      <c r="T135" s="812"/>
      <c r="U135" s="812"/>
      <c r="V135" s="813"/>
      <c r="W135" s="823"/>
    </row>
    <row r="136" spans="1:23" s="13" customFormat="1" x14ac:dyDescent="0.3">
      <c r="A136" s="30"/>
      <c r="B136" s="31"/>
      <c r="C136" s="496"/>
      <c r="D136" s="399"/>
      <c r="E136" s="399"/>
      <c r="F136" s="399"/>
      <c r="G136" s="399"/>
      <c r="I136" s="498"/>
      <c r="J136" s="499"/>
      <c r="K136" s="499"/>
      <c r="L136" s="810">
        <v>3</v>
      </c>
      <c r="M136" s="822" t="s">
        <v>614</v>
      </c>
      <c r="N136" s="811"/>
      <c r="O136" s="811"/>
      <c r="P136" s="811"/>
      <c r="Q136" s="811"/>
      <c r="R136" s="811"/>
      <c r="S136" s="812"/>
      <c r="T136" s="812"/>
      <c r="U136" s="812"/>
      <c r="V136" s="813"/>
      <c r="W136" s="823"/>
    </row>
    <row r="137" spans="1:23" s="13" customFormat="1" x14ac:dyDescent="0.3">
      <c r="A137" s="30"/>
      <c r="B137" s="31"/>
      <c r="C137" s="496"/>
      <c r="D137" s="399"/>
      <c r="E137" s="399"/>
      <c r="F137" s="399"/>
      <c r="G137" s="399"/>
      <c r="I137" s="498"/>
      <c r="J137" s="499"/>
      <c r="K137" s="499"/>
      <c r="L137" s="810">
        <v>4</v>
      </c>
      <c r="M137" s="824" t="s">
        <v>593</v>
      </c>
      <c r="N137" s="811"/>
      <c r="O137" s="811"/>
      <c r="P137" s="811"/>
      <c r="Q137" s="811"/>
      <c r="R137" s="811"/>
      <c r="S137" s="812"/>
      <c r="T137" s="812"/>
      <c r="U137" s="812"/>
      <c r="V137" s="813"/>
      <c r="W137" s="823"/>
    </row>
    <row r="138" spans="1:23" s="13" customFormat="1" x14ac:dyDescent="0.3">
      <c r="A138" s="30"/>
      <c r="B138" s="31"/>
      <c r="C138" s="496"/>
      <c r="D138" s="399"/>
      <c r="E138" s="399"/>
      <c r="F138" s="399"/>
      <c r="G138" s="399"/>
      <c r="I138" s="498"/>
      <c r="J138" s="499"/>
      <c r="K138" s="499"/>
      <c r="L138" s="810">
        <v>5</v>
      </c>
      <c r="M138" s="822" t="s">
        <v>590</v>
      </c>
      <c r="N138" s="811"/>
      <c r="O138" s="811"/>
      <c r="P138" s="811"/>
      <c r="Q138" s="811"/>
      <c r="R138" s="811"/>
      <c r="S138" s="812"/>
      <c r="T138" s="812"/>
      <c r="U138" s="812"/>
      <c r="V138" s="813"/>
      <c r="W138" s="823"/>
    </row>
    <row r="139" spans="1:23" s="13" customFormat="1" x14ac:dyDescent="0.3">
      <c r="A139" s="30"/>
      <c r="B139" s="31"/>
      <c r="C139" s="496"/>
      <c r="D139" s="399"/>
      <c r="E139" s="399"/>
      <c r="F139" s="399"/>
      <c r="G139" s="399"/>
      <c r="I139" s="498"/>
      <c r="J139" s="499"/>
      <c r="K139" s="499"/>
      <c r="L139" s="810">
        <v>6</v>
      </c>
      <c r="M139" s="822" t="s">
        <v>588</v>
      </c>
      <c r="N139" s="811"/>
      <c r="O139" s="811"/>
      <c r="P139" s="811"/>
      <c r="Q139" s="811"/>
      <c r="R139" s="811"/>
      <c r="S139" s="812"/>
      <c r="T139" s="812"/>
      <c r="U139" s="812"/>
      <c r="V139" s="813"/>
      <c r="W139" s="823"/>
    </row>
    <row r="140" spans="1:23" s="13" customFormat="1" x14ac:dyDescent="0.3">
      <c r="A140" s="30"/>
      <c r="B140" s="31"/>
      <c r="C140" s="496"/>
      <c r="D140" s="399"/>
      <c r="E140" s="399"/>
      <c r="F140" s="399"/>
      <c r="G140" s="399"/>
      <c r="I140" s="498"/>
      <c r="J140" s="499"/>
      <c r="K140" s="499"/>
      <c r="L140" s="810">
        <v>7</v>
      </c>
      <c r="M140" s="822" t="s">
        <v>586</v>
      </c>
      <c r="N140" s="811"/>
      <c r="O140" s="811"/>
      <c r="P140" s="811"/>
      <c r="Q140" s="811"/>
      <c r="R140" s="811"/>
      <c r="S140" s="812"/>
      <c r="T140" s="812"/>
      <c r="U140" s="812"/>
      <c r="V140" s="813"/>
      <c r="W140" s="823"/>
    </row>
    <row r="141" spans="1:23" s="13" customFormat="1" x14ac:dyDescent="0.3">
      <c r="A141" s="30"/>
      <c r="B141" s="31"/>
      <c r="C141" s="496"/>
      <c r="D141" s="399"/>
      <c r="E141" s="399"/>
      <c r="F141" s="399"/>
      <c r="G141" s="399"/>
      <c r="I141" s="498"/>
      <c r="J141" s="499"/>
      <c r="K141" s="499"/>
      <c r="L141" s="810">
        <v>8</v>
      </c>
      <c r="M141" s="822" t="s">
        <v>618</v>
      </c>
      <c r="N141" s="811"/>
      <c r="O141" s="811"/>
      <c r="P141" s="811"/>
      <c r="Q141" s="811"/>
      <c r="R141" s="811"/>
      <c r="S141" s="812"/>
      <c r="T141" s="812"/>
      <c r="U141" s="812"/>
      <c r="V141" s="813"/>
      <c r="W141" s="823"/>
    </row>
    <row r="142" spans="1:23" s="13" customFormat="1" x14ac:dyDescent="0.3">
      <c r="A142" s="30"/>
      <c r="B142" s="31"/>
      <c r="C142" s="496"/>
      <c r="D142" s="399"/>
      <c r="E142" s="399"/>
      <c r="F142" s="399"/>
      <c r="G142" s="399"/>
      <c r="I142" s="498"/>
      <c r="J142" s="499"/>
      <c r="K142" s="499"/>
      <c r="L142" s="810">
        <v>9</v>
      </c>
      <c r="M142" s="822" t="s">
        <v>583</v>
      </c>
      <c r="N142" s="811"/>
      <c r="O142" s="811"/>
      <c r="P142" s="811"/>
      <c r="Q142" s="811"/>
      <c r="R142" s="811"/>
      <c r="S142" s="812"/>
      <c r="T142" s="812"/>
      <c r="U142" s="812"/>
      <c r="V142" s="813"/>
      <c r="W142" s="823"/>
    </row>
    <row r="143" spans="1:23" s="13" customFormat="1" x14ac:dyDescent="0.3">
      <c r="A143" s="30"/>
      <c r="B143" s="31"/>
      <c r="C143" s="496"/>
      <c r="D143" s="399"/>
      <c r="E143" s="399"/>
      <c r="F143" s="399"/>
      <c r="G143" s="399"/>
      <c r="I143" s="498"/>
      <c r="J143" s="499"/>
      <c r="K143" s="499"/>
      <c r="L143" s="810">
        <v>10</v>
      </c>
      <c r="M143" s="825" t="s">
        <v>619</v>
      </c>
      <c r="N143" s="817"/>
      <c r="O143" s="817"/>
      <c r="P143" s="817"/>
      <c r="Q143" s="817"/>
      <c r="R143" s="817"/>
      <c r="S143" s="818"/>
      <c r="T143" s="818"/>
      <c r="U143" s="818"/>
      <c r="V143" s="819"/>
      <c r="W143" s="181"/>
    </row>
    <row r="144" spans="1:23" s="13" customFormat="1" x14ac:dyDescent="0.3">
      <c r="A144" s="30"/>
      <c r="B144" s="31"/>
      <c r="C144" s="496"/>
      <c r="D144" s="399"/>
      <c r="E144" s="399"/>
      <c r="F144" s="399"/>
      <c r="G144" s="399"/>
      <c r="I144" s="498"/>
      <c r="J144" s="499"/>
      <c r="K144" s="499"/>
      <c r="L144" s="810">
        <v>11</v>
      </c>
      <c r="M144" s="826" t="s">
        <v>580</v>
      </c>
      <c r="N144" s="814"/>
      <c r="O144" s="814"/>
      <c r="P144" s="814"/>
      <c r="Q144" s="814"/>
      <c r="R144" s="814"/>
      <c r="S144" s="815"/>
      <c r="T144" s="815"/>
      <c r="U144" s="815"/>
      <c r="V144" s="816"/>
      <c r="W144" s="827"/>
    </row>
    <row r="145" spans="1:23" s="13" customFormat="1" x14ac:dyDescent="0.3">
      <c r="A145" s="30"/>
      <c r="B145" s="31"/>
      <c r="C145" s="496"/>
      <c r="D145" s="399"/>
      <c r="E145" s="399"/>
      <c r="F145" s="399"/>
      <c r="G145" s="399"/>
      <c r="I145" s="498"/>
      <c r="J145" s="499"/>
      <c r="K145" s="499"/>
      <c r="L145" s="810" t="s">
        <v>621</v>
      </c>
      <c r="M145" s="826" t="s">
        <v>575</v>
      </c>
      <c r="N145" s="814"/>
      <c r="O145" s="814"/>
      <c r="P145" s="814"/>
      <c r="Q145" s="814"/>
      <c r="R145" s="814"/>
      <c r="S145" s="815"/>
      <c r="T145" s="815"/>
      <c r="U145" s="815"/>
      <c r="V145" s="816"/>
      <c r="W145" s="827"/>
    </row>
    <row r="146" spans="1:23" s="13" customFormat="1" x14ac:dyDescent="0.3">
      <c r="A146" s="30"/>
      <c r="B146" s="31"/>
      <c r="C146" s="496"/>
      <c r="D146" s="399"/>
      <c r="E146" s="399"/>
      <c r="F146" s="399"/>
      <c r="G146" s="399"/>
      <c r="I146" s="498"/>
      <c r="J146" s="499"/>
      <c r="K146" s="499"/>
      <c r="L146" s="810" t="s">
        <v>623</v>
      </c>
      <c r="M146" s="826" t="s">
        <v>575</v>
      </c>
      <c r="N146" s="814"/>
      <c r="O146" s="814"/>
      <c r="P146" s="814"/>
      <c r="Q146" s="814"/>
      <c r="R146" s="814"/>
      <c r="S146" s="815"/>
      <c r="T146" s="815"/>
      <c r="U146" s="815"/>
      <c r="V146" s="816"/>
      <c r="W146" s="827"/>
    </row>
    <row r="147" spans="1:23" s="13" customFormat="1" x14ac:dyDescent="0.3">
      <c r="A147" s="30"/>
      <c r="B147" s="31"/>
      <c r="C147" s="496"/>
      <c r="D147" s="399"/>
      <c r="E147" s="399"/>
      <c r="F147" s="399"/>
      <c r="G147" s="399"/>
      <c r="I147" s="498"/>
      <c r="J147" s="499"/>
      <c r="K147" s="499"/>
      <c r="L147" s="810">
        <v>13</v>
      </c>
      <c r="M147" s="826" t="s">
        <v>573</v>
      </c>
      <c r="N147" s="814"/>
      <c r="O147" s="814"/>
      <c r="P147" s="814"/>
      <c r="Q147" s="814"/>
      <c r="R147" s="814"/>
      <c r="S147" s="815"/>
      <c r="T147" s="815"/>
      <c r="U147" s="815"/>
      <c r="V147" s="816"/>
      <c r="W147" s="827"/>
    </row>
    <row r="148" spans="1:23" s="13" customFormat="1" x14ac:dyDescent="0.3">
      <c r="A148" s="30"/>
      <c r="B148" s="31"/>
      <c r="C148" s="496"/>
      <c r="D148" s="399"/>
      <c r="E148" s="399"/>
      <c r="F148" s="399"/>
      <c r="G148" s="399"/>
      <c r="I148" s="498"/>
      <c r="J148" s="499"/>
      <c r="K148" s="499"/>
      <c r="L148" s="810">
        <v>14</v>
      </c>
      <c r="M148" s="826" t="s">
        <v>572</v>
      </c>
      <c r="N148" s="814"/>
      <c r="O148" s="814"/>
      <c r="P148" s="814"/>
      <c r="Q148" s="814"/>
      <c r="R148" s="814"/>
      <c r="S148" s="815"/>
      <c r="T148" s="815"/>
      <c r="U148" s="815"/>
      <c r="V148" s="816"/>
      <c r="W148" s="827"/>
    </row>
    <row r="149" spans="1:23" s="13" customFormat="1" x14ac:dyDescent="0.3">
      <c r="A149" s="30"/>
      <c r="B149" s="31"/>
      <c r="C149" s="496"/>
      <c r="D149" s="399"/>
      <c r="E149" s="399"/>
      <c r="F149" s="399"/>
      <c r="G149" s="399"/>
      <c r="I149" s="498"/>
      <c r="J149" s="499"/>
      <c r="K149" s="499"/>
      <c r="L149" s="810" t="s">
        <v>625</v>
      </c>
      <c r="M149" s="826" t="s">
        <v>570</v>
      </c>
      <c r="N149" s="814"/>
      <c r="O149" s="814"/>
      <c r="P149" s="814"/>
      <c r="Q149" s="814"/>
      <c r="R149" s="814"/>
      <c r="S149" s="815"/>
      <c r="T149" s="815"/>
      <c r="U149" s="815"/>
      <c r="V149" s="816"/>
      <c r="W149" s="827"/>
    </row>
    <row r="150" spans="1:23" s="13" customFormat="1" x14ac:dyDescent="0.3">
      <c r="A150" s="30"/>
      <c r="B150" s="31"/>
      <c r="C150" s="496"/>
      <c r="D150" s="399"/>
      <c r="E150" s="399"/>
      <c r="F150" s="399"/>
      <c r="G150" s="399"/>
      <c r="I150" s="498"/>
      <c r="J150" s="499"/>
      <c r="K150" s="499"/>
      <c r="L150" s="810">
        <v>17</v>
      </c>
      <c r="M150" s="826" t="s">
        <v>568</v>
      </c>
      <c r="N150" s="814"/>
      <c r="O150" s="814"/>
      <c r="P150" s="814"/>
      <c r="Q150" s="814"/>
      <c r="R150" s="814"/>
      <c r="S150" s="815"/>
      <c r="T150" s="815"/>
      <c r="U150" s="815"/>
      <c r="V150" s="816"/>
      <c r="W150" s="827"/>
    </row>
    <row r="151" spans="1:23" s="13" customFormat="1" x14ac:dyDescent="0.3">
      <c r="A151" s="30"/>
      <c r="B151" s="31"/>
      <c r="C151" s="496"/>
      <c r="D151" s="399"/>
      <c r="E151" s="399"/>
      <c r="F151" s="399"/>
      <c r="G151" s="399"/>
      <c r="I151" s="498"/>
      <c r="J151" s="499"/>
      <c r="K151" s="499"/>
      <c r="L151" s="810">
        <v>18</v>
      </c>
      <c r="M151" s="826" t="s">
        <v>566</v>
      </c>
      <c r="N151" s="814"/>
      <c r="O151" s="814"/>
      <c r="P151" s="814"/>
      <c r="Q151" s="814"/>
      <c r="R151" s="814"/>
      <c r="S151" s="815"/>
      <c r="T151" s="815"/>
      <c r="U151" s="815"/>
      <c r="V151" s="816"/>
      <c r="W151" s="827"/>
    </row>
    <row r="152" spans="1:23" s="13" customFormat="1" ht="13.5" thickBot="1" x14ac:dyDescent="0.35">
      <c r="A152" s="30"/>
      <c r="B152" s="31"/>
      <c r="C152" s="496"/>
      <c r="D152" s="399"/>
      <c r="E152" s="399"/>
      <c r="F152" s="399"/>
      <c r="G152" s="399"/>
      <c r="I152" s="498"/>
      <c r="J152" s="499"/>
      <c r="K152" s="499"/>
      <c r="L152" s="821">
        <v>19</v>
      </c>
      <c r="M152" s="495" t="s">
        <v>562</v>
      </c>
      <c r="N152" s="805"/>
      <c r="O152" s="805"/>
      <c r="P152" s="805"/>
      <c r="Q152" s="805"/>
      <c r="R152" s="805"/>
      <c r="S152" s="807"/>
      <c r="T152" s="807"/>
      <c r="U152" s="807"/>
      <c r="V152" s="808"/>
      <c r="W152" s="809"/>
    </row>
    <row r="153" spans="1:23" s="13" customFormat="1" x14ac:dyDescent="0.3">
      <c r="A153" s="30"/>
      <c r="B153" s="31"/>
      <c r="C153" s="496"/>
      <c r="D153" s="399"/>
      <c r="E153" s="399"/>
      <c r="F153" s="399"/>
      <c r="G153" s="399"/>
      <c r="I153" s="498"/>
      <c r="J153" s="499"/>
      <c r="K153" s="499"/>
      <c r="L153" s="400"/>
      <c r="N153" s="400"/>
      <c r="O153" s="400"/>
      <c r="P153" s="400"/>
      <c r="Q153" s="400"/>
      <c r="R153" s="400"/>
      <c r="V153" s="14"/>
    </row>
    <row r="154" spans="1:23" s="13" customFormat="1" x14ac:dyDescent="0.3">
      <c r="A154" s="30"/>
      <c r="B154" s="31"/>
      <c r="C154" s="496"/>
      <c r="D154" s="399"/>
      <c r="E154" s="399"/>
      <c r="F154" s="399"/>
      <c r="G154" s="399"/>
      <c r="I154" s="498"/>
      <c r="J154" s="499"/>
      <c r="K154" s="499"/>
      <c r="L154" s="400"/>
      <c r="N154" s="400"/>
      <c r="O154" s="400"/>
      <c r="P154" s="400"/>
      <c r="Q154" s="400"/>
      <c r="R154" s="400"/>
      <c r="V154" s="14"/>
    </row>
    <row r="155" spans="1:23" s="13" customFormat="1" x14ac:dyDescent="0.3">
      <c r="A155" s="30"/>
      <c r="B155" s="31"/>
      <c r="C155" s="496"/>
      <c r="D155" s="399"/>
      <c r="E155" s="399"/>
      <c r="F155" s="399"/>
      <c r="G155" s="399"/>
      <c r="I155" s="498"/>
      <c r="J155" s="499"/>
      <c r="K155" s="499"/>
      <c r="L155" s="400"/>
      <c r="N155" s="400"/>
      <c r="O155" s="400"/>
      <c r="P155" s="400"/>
      <c r="Q155" s="400"/>
      <c r="R155" s="400"/>
      <c r="V155" s="14"/>
    </row>
    <row r="156" spans="1:23" s="13" customFormat="1" x14ac:dyDescent="0.3">
      <c r="A156" s="30"/>
      <c r="B156" s="31"/>
      <c r="C156" s="496"/>
      <c r="D156" s="399"/>
      <c r="E156" s="399"/>
      <c r="F156" s="399"/>
      <c r="G156" s="399"/>
      <c r="I156" s="498"/>
      <c r="J156" s="499"/>
      <c r="K156" s="499"/>
      <c r="L156" s="400"/>
      <c r="N156" s="400"/>
      <c r="O156" s="400"/>
      <c r="P156" s="400"/>
      <c r="Q156" s="400"/>
      <c r="R156" s="400"/>
      <c r="V156" s="14"/>
    </row>
    <row r="157" spans="1:23" s="13" customFormat="1" x14ac:dyDescent="0.3">
      <c r="A157" s="30"/>
      <c r="B157" s="31"/>
      <c r="C157" s="496"/>
      <c r="D157" s="399"/>
      <c r="E157" s="399"/>
      <c r="F157" s="399"/>
      <c r="G157" s="399"/>
      <c r="I157" s="498"/>
      <c r="J157" s="499"/>
      <c r="K157" s="499"/>
      <c r="L157" s="400"/>
      <c r="N157" s="400"/>
      <c r="O157" s="400"/>
      <c r="P157" s="400"/>
      <c r="Q157" s="400"/>
      <c r="R157" s="400"/>
      <c r="V157" s="14"/>
    </row>
    <row r="158" spans="1:23" s="13" customFormat="1" x14ac:dyDescent="0.3">
      <c r="A158" s="30"/>
      <c r="B158" s="32"/>
      <c r="C158" s="500"/>
      <c r="D158" s="417"/>
      <c r="E158" s="417"/>
      <c r="F158" s="417"/>
      <c r="G158" s="417"/>
      <c r="H158" s="14"/>
      <c r="I158" s="501"/>
      <c r="J158" s="502"/>
      <c r="K158" s="502"/>
      <c r="L158" s="503"/>
      <c r="N158" s="400"/>
      <c r="O158" s="400"/>
      <c r="P158" s="400"/>
      <c r="Q158" s="400"/>
      <c r="R158" s="400"/>
      <c r="V158" s="14"/>
    </row>
    <row r="193" spans="2:2" ht="13.5" thickBot="1" x14ac:dyDescent="0.35"/>
    <row r="194" spans="2:2" x14ac:dyDescent="0.3">
      <c r="B194" s="421"/>
    </row>
    <row r="195" spans="2:2" x14ac:dyDescent="0.3">
      <c r="B195" s="434" t="s">
        <v>596</v>
      </c>
    </row>
    <row r="196" spans="2:2" x14ac:dyDescent="0.3">
      <c r="B196" s="434" t="s">
        <v>596</v>
      </c>
    </row>
    <row r="197" spans="2:2" x14ac:dyDescent="0.3">
      <c r="B197" s="434" t="s">
        <v>614</v>
      </c>
    </row>
    <row r="198" spans="2:2" x14ac:dyDescent="0.3">
      <c r="B198" s="449"/>
    </row>
    <row r="199" spans="2:2" x14ac:dyDescent="0.3">
      <c r="B199" s="449" t="s">
        <v>593</v>
      </c>
    </row>
    <row r="200" spans="2:2" x14ac:dyDescent="0.3">
      <c r="B200" s="434" t="s">
        <v>590</v>
      </c>
    </row>
    <row r="201" spans="2:2" x14ac:dyDescent="0.3">
      <c r="B201" s="454"/>
    </row>
    <row r="202" spans="2:2" x14ac:dyDescent="0.3">
      <c r="B202" s="449"/>
    </row>
    <row r="203" spans="2:2" x14ac:dyDescent="0.3">
      <c r="B203" s="434" t="s">
        <v>588</v>
      </c>
    </row>
    <row r="204" spans="2:2" x14ac:dyDescent="0.3">
      <c r="B204" s="434"/>
    </row>
    <row r="205" spans="2:2" x14ac:dyDescent="0.3">
      <c r="B205" s="434" t="s">
        <v>586</v>
      </c>
    </row>
    <row r="206" spans="2:2" x14ac:dyDescent="0.3">
      <c r="B206" s="434" t="s">
        <v>618</v>
      </c>
    </row>
    <row r="207" spans="2:2" x14ac:dyDescent="0.3">
      <c r="B207" s="434" t="s">
        <v>583</v>
      </c>
    </row>
    <row r="208" spans="2:2" x14ac:dyDescent="0.3">
      <c r="B208" s="434" t="s">
        <v>619</v>
      </c>
    </row>
    <row r="209" spans="2:2" x14ac:dyDescent="0.3">
      <c r="B209" s="434" t="s">
        <v>580</v>
      </c>
    </row>
    <row r="210" spans="2:2" x14ac:dyDescent="0.3">
      <c r="B210" s="434"/>
    </row>
    <row r="211" spans="2:2" x14ac:dyDescent="0.3">
      <c r="B211" s="434"/>
    </row>
    <row r="212" spans="2:2" x14ac:dyDescent="0.3">
      <c r="B212" s="434" t="s">
        <v>575</v>
      </c>
    </row>
    <row r="213" spans="2:2" x14ac:dyDescent="0.3">
      <c r="B213" s="434"/>
    </row>
    <row r="214" spans="2:2" x14ac:dyDescent="0.3">
      <c r="B214" s="434" t="s">
        <v>575</v>
      </c>
    </row>
    <row r="215" spans="2:2" x14ac:dyDescent="0.3">
      <c r="B215" s="434"/>
    </row>
    <row r="216" spans="2:2" x14ac:dyDescent="0.3">
      <c r="B216" s="434" t="s">
        <v>573</v>
      </c>
    </row>
    <row r="217" spans="2:2" x14ac:dyDescent="0.3">
      <c r="B217" s="434" t="s">
        <v>572</v>
      </c>
    </row>
    <row r="218" spans="2:2" x14ac:dyDescent="0.3">
      <c r="B218" s="434"/>
    </row>
    <row r="219" spans="2:2" x14ac:dyDescent="0.3">
      <c r="B219" s="434" t="s">
        <v>570</v>
      </c>
    </row>
    <row r="220" spans="2:2" x14ac:dyDescent="0.3">
      <c r="B220" s="434"/>
    </row>
    <row r="221" spans="2:2" x14ac:dyDescent="0.3">
      <c r="B221" s="434" t="s">
        <v>568</v>
      </c>
    </row>
    <row r="222" spans="2:2" x14ac:dyDescent="0.3">
      <c r="B222" s="434" t="s">
        <v>566</v>
      </c>
    </row>
    <row r="223" spans="2:2" x14ac:dyDescent="0.3">
      <c r="B223" s="434" t="s">
        <v>564</v>
      </c>
    </row>
    <row r="224" spans="2:2" x14ac:dyDescent="0.3">
      <c r="B224" s="434"/>
    </row>
    <row r="225" spans="2:2" x14ac:dyDescent="0.3">
      <c r="B225" s="434"/>
    </row>
    <row r="226" spans="2:2" x14ac:dyDescent="0.3">
      <c r="B226" s="434" t="s">
        <v>562</v>
      </c>
    </row>
    <row r="227" spans="2:2" ht="13.5" thickBot="1" x14ac:dyDescent="0.35">
      <c r="B227" s="495"/>
    </row>
  </sheetData>
  <protectedRanges>
    <protectedRange sqref="H3:H7 H14:H36 D35:D36 D24:D28 D22 D18 D14:D16 D38:H38 H39 D40:H42 H43 D45:H45 H46 C20:C21 C31:C34" name="editable"/>
  </protectedRanges>
  <mergeCells count="17">
    <mergeCell ref="D31:D32"/>
    <mergeCell ref="D33:D34"/>
    <mergeCell ref="L38:W38"/>
    <mergeCell ref="A8:C10"/>
    <mergeCell ref="A44:H44"/>
    <mergeCell ref="A1:H2"/>
    <mergeCell ref="A11:C12"/>
    <mergeCell ref="A37:H37"/>
    <mergeCell ref="H8:H10"/>
    <mergeCell ref="A13:B13"/>
    <mergeCell ref="D8:D10"/>
    <mergeCell ref="B3:C3"/>
    <mergeCell ref="B4:C4"/>
    <mergeCell ref="B5:C5"/>
    <mergeCell ref="B6:C6"/>
    <mergeCell ref="B7:C7"/>
    <mergeCell ref="D20:D21"/>
  </mergeCells>
  <conditionalFormatting sqref="D14:D16 D40:D42">
    <cfRule type="containsBlanks" priority="57" stopIfTrue="1">
      <formula>LEN(TRIM(D14))=0</formula>
    </cfRule>
    <cfRule type="cellIs" dxfId="117" priority="58" operator="equal">
      <formula>0</formula>
    </cfRule>
    <cfRule type="cellIs" dxfId="116" priority="59" operator="equal">
      <formula>1</formula>
    </cfRule>
    <cfRule type="cellIs" dxfId="115" priority="60" operator="equal">
      <formula>3</formula>
    </cfRule>
    <cfRule type="cellIs" dxfId="114" priority="61" operator="equal">
      <formula>9</formula>
    </cfRule>
  </conditionalFormatting>
  <conditionalFormatting sqref="D18 D22 D24:D28">
    <cfRule type="containsBlanks" priority="52" stopIfTrue="1">
      <formula>LEN(TRIM(D18))=0</formula>
    </cfRule>
    <cfRule type="cellIs" dxfId="113" priority="53" operator="equal">
      <formula>0</formula>
    </cfRule>
    <cfRule type="cellIs" dxfId="112" priority="54" operator="equal">
      <formula>1</formula>
    </cfRule>
    <cfRule type="cellIs" dxfId="111" priority="55" operator="equal">
      <formula>3</formula>
    </cfRule>
    <cfRule type="cellIs" dxfId="110" priority="56" operator="equal">
      <formula>9</formula>
    </cfRule>
  </conditionalFormatting>
  <conditionalFormatting sqref="D35:D36">
    <cfRule type="containsBlanks" priority="47" stopIfTrue="1">
      <formula>LEN(TRIM(D35))=0</formula>
    </cfRule>
    <cfRule type="cellIs" dxfId="109" priority="48" operator="equal">
      <formula>0</formula>
    </cfRule>
    <cfRule type="cellIs" dxfId="108" priority="49" operator="equal">
      <formula>1</formula>
    </cfRule>
    <cfRule type="cellIs" dxfId="107" priority="50" operator="equal">
      <formula>3</formula>
    </cfRule>
    <cfRule type="cellIs" dxfId="106" priority="51" operator="equal">
      <formula>9</formula>
    </cfRule>
  </conditionalFormatting>
  <conditionalFormatting sqref="D45">
    <cfRule type="containsBlanks" priority="37" stopIfTrue="1">
      <formula>LEN(TRIM(D45))=0</formula>
    </cfRule>
    <cfRule type="cellIs" dxfId="105" priority="38" operator="equal">
      <formula>0</formula>
    </cfRule>
    <cfRule type="cellIs" dxfId="104" priority="39" operator="equal">
      <formula>1</formula>
    </cfRule>
    <cfRule type="cellIs" dxfId="103" priority="40" operator="equal">
      <formula>3</formula>
    </cfRule>
    <cfRule type="cellIs" dxfId="102" priority="41" operator="equal">
      <formula>9</formula>
    </cfRule>
  </conditionalFormatting>
  <conditionalFormatting sqref="D20">
    <cfRule type="containsBlanks" priority="20" stopIfTrue="1">
      <formula>LEN(TRIM(D20))=0</formula>
    </cfRule>
    <cfRule type="cellIs" dxfId="101" priority="21" operator="equal">
      <formula>0</formula>
    </cfRule>
    <cfRule type="cellIs" dxfId="100" priority="22" operator="equal">
      <formula>1</formula>
    </cfRule>
    <cfRule type="cellIs" dxfId="99" priority="23" operator="equal">
      <formula>3</formula>
    </cfRule>
    <cfRule type="cellIs" dxfId="98" priority="24" operator="equal">
      <formula>9</formula>
    </cfRule>
  </conditionalFormatting>
  <conditionalFormatting sqref="D31">
    <cfRule type="containsBlanks" priority="15" stopIfTrue="1">
      <formula>LEN(TRIM(D31))=0</formula>
    </cfRule>
    <cfRule type="cellIs" dxfId="97" priority="16" operator="equal">
      <formula>0</formula>
    </cfRule>
    <cfRule type="cellIs" dxfId="96" priority="17" operator="equal">
      <formula>1</formula>
    </cfRule>
    <cfRule type="cellIs" dxfId="95" priority="18" operator="equal">
      <formula>3</formula>
    </cfRule>
    <cfRule type="cellIs" dxfId="94" priority="19" operator="equal">
      <formula>9</formula>
    </cfRule>
  </conditionalFormatting>
  <conditionalFormatting sqref="D33">
    <cfRule type="containsBlanks" priority="10" stopIfTrue="1">
      <formula>LEN(TRIM(D33))=0</formula>
    </cfRule>
    <cfRule type="cellIs" dxfId="93" priority="11" operator="equal">
      <formula>0</formula>
    </cfRule>
    <cfRule type="cellIs" dxfId="92" priority="12" operator="equal">
      <formula>1</formula>
    </cfRule>
    <cfRule type="cellIs" dxfId="91" priority="13" operator="equal">
      <formula>3</formula>
    </cfRule>
    <cfRule type="cellIs" dxfId="90" priority="14" operator="equal">
      <formula>9</formula>
    </cfRule>
  </conditionalFormatting>
  <conditionalFormatting sqref="D8">
    <cfRule type="cellIs" dxfId="89" priority="7" operator="lessThan">
      <formula>0.7</formula>
    </cfRule>
    <cfRule type="cellIs" dxfId="88" priority="8" operator="between">
      <formula>0.7</formula>
      <formula>0.7949</formula>
    </cfRule>
    <cfRule type="cellIs" dxfId="87" priority="9" operator="greaterThanOrEqual">
      <formula>0.795</formula>
    </cfRule>
  </conditionalFormatting>
  <conditionalFormatting sqref="D8">
    <cfRule type="containsBlanks" dxfId="86" priority="6">
      <formula>LEN(TRIM(D8))=0</formula>
    </cfRule>
  </conditionalFormatting>
  <conditionalFormatting sqref="D38">
    <cfRule type="containsBlanks" priority="1" stopIfTrue="1">
      <formula>LEN(TRIM(D38))=0</formula>
    </cfRule>
    <cfRule type="cellIs" dxfId="85" priority="2" operator="equal">
      <formula>0</formula>
    </cfRule>
    <cfRule type="cellIs" dxfId="84" priority="3" operator="equal">
      <formula>1</formula>
    </cfRule>
    <cfRule type="cellIs" dxfId="83" priority="4" operator="equal">
      <formula>3</formula>
    </cfRule>
    <cfRule type="cellIs" dxfId="82" priority="5" operator="equal">
      <formula>9</formula>
    </cfRule>
  </conditionalFormatting>
  <dataValidations count="1">
    <dataValidation type="list" allowBlank="1" showInputMessage="1" showErrorMessage="1" sqref="D14:D16 D45 D18 D40:D42 D35:D36 D22 D38 D24:D28">
      <formula1>$A$3:$A$7</formula1>
    </dataValidation>
  </dataValidations>
  <printOptions horizontalCentered="1"/>
  <pageMargins left="0.118110236220472" right="0.118110236220472" top="0.118110236220472" bottom="0.511811023622047" header="0" footer="0.23622047244094499"/>
  <pageSetup paperSize="9" scale="70" fitToHeight="0" orientation="portrait" r:id="rId1"/>
  <headerFooter>
    <oddFooter>&amp;L&amp;"Calibri,Regular"DCN 2724&amp;R&amp;"Calibri,Regular"Effective date: May 2018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61"/>
  <sheetViews>
    <sheetView topLeftCell="A13" zoomScaleNormal="100" workbookViewId="0">
      <selection activeCell="B42" sqref="B42"/>
    </sheetView>
  </sheetViews>
  <sheetFormatPr defaultColWidth="9.1796875" defaultRowHeight="12.75" customHeight="1" x14ac:dyDescent="0.25"/>
  <cols>
    <col min="1" max="1" width="5.81640625" style="396" bestFit="1" customWidth="1"/>
    <col min="2" max="2" width="59.26953125" style="397" customWidth="1"/>
    <col min="3" max="3" width="19.7265625" style="374" bestFit="1" customWidth="1"/>
    <col min="4" max="4" width="31" style="602" customWidth="1"/>
    <col min="5" max="5" width="21.54296875" style="373" customWidth="1"/>
    <col min="6" max="44" width="9.1796875" style="373"/>
    <col min="45" max="16384" width="9.1796875" style="374"/>
  </cols>
  <sheetData>
    <row r="1" spans="1:44" s="373" customFormat="1" ht="21" customHeight="1" x14ac:dyDescent="0.25">
      <c r="A1" s="1069" t="s">
        <v>767</v>
      </c>
      <c r="B1" s="1069"/>
      <c r="C1" s="1069"/>
      <c r="D1" s="1069"/>
      <c r="E1" s="1069"/>
    </row>
    <row r="2" spans="1:44" ht="21" customHeight="1" thickBot="1" x14ac:dyDescent="0.3">
      <c r="A2" s="1069"/>
      <c r="B2" s="1069"/>
      <c r="C2" s="1069"/>
      <c r="D2" s="1069"/>
      <c r="E2" s="1069"/>
    </row>
    <row r="3" spans="1:44" ht="12.75" customHeight="1" x14ac:dyDescent="0.3">
      <c r="A3" s="1060" t="s">
        <v>756</v>
      </c>
      <c r="B3" s="1061"/>
      <c r="C3" s="1062"/>
      <c r="D3" s="583" t="s">
        <v>0</v>
      </c>
      <c r="E3" s="838">
        <f>'Trip Report'!$D$3</f>
        <v>0</v>
      </c>
      <c r="K3" s="2" t="s">
        <v>740</v>
      </c>
    </row>
    <row r="4" spans="1:44" ht="12.75" customHeight="1" x14ac:dyDescent="0.3">
      <c r="A4" s="1063"/>
      <c r="B4" s="1064"/>
      <c r="C4" s="1065"/>
      <c r="D4" s="584" t="s">
        <v>361</v>
      </c>
      <c r="E4" s="375">
        <f>'Trip Report'!$I$3</f>
        <v>0</v>
      </c>
      <c r="K4" s="2" t="s">
        <v>741</v>
      </c>
    </row>
    <row r="5" spans="1:44" ht="12.75" customHeight="1" x14ac:dyDescent="0.3">
      <c r="A5" s="1063"/>
      <c r="B5" s="1064"/>
      <c r="C5" s="1065"/>
      <c r="D5" s="585" t="s">
        <v>603</v>
      </c>
      <c r="E5" s="375"/>
    </row>
    <row r="6" spans="1:44" ht="12.75" customHeight="1" thickBot="1" x14ac:dyDescent="0.35">
      <c r="A6" s="1066"/>
      <c r="B6" s="1067"/>
      <c r="C6" s="1068"/>
      <c r="D6" s="586" t="s">
        <v>498</v>
      </c>
      <c r="E6" s="412"/>
    </row>
    <row r="7" spans="1:44" s="41" customFormat="1" ht="12.75" customHeight="1" thickBot="1" x14ac:dyDescent="0.35">
      <c r="A7" s="623" t="s">
        <v>660</v>
      </c>
      <c r="B7" s="624" t="s">
        <v>411</v>
      </c>
      <c r="C7" s="625" t="s">
        <v>743</v>
      </c>
      <c r="D7" s="626" t="s">
        <v>363</v>
      </c>
      <c r="E7" s="627" t="s">
        <v>744</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2.75" customHeight="1" thickBot="1" x14ac:dyDescent="0.35">
      <c r="A8" s="377">
        <v>3</v>
      </c>
      <c r="B8" s="628" t="s">
        <v>735</v>
      </c>
      <c r="C8" s="378"/>
      <c r="D8" s="587"/>
      <c r="E8" s="379"/>
    </row>
    <row r="9" spans="1:44" ht="12.75" customHeight="1" x14ac:dyDescent="0.3">
      <c r="A9" s="380"/>
      <c r="B9" s="381" t="s">
        <v>719</v>
      </c>
      <c r="C9" s="138" t="s">
        <v>779</v>
      </c>
      <c r="D9" s="588"/>
      <c r="E9" s="243"/>
    </row>
    <row r="10" spans="1:44" ht="12.75" customHeight="1" x14ac:dyDescent="0.3">
      <c r="A10" s="380"/>
      <c r="B10" s="381"/>
      <c r="C10" s="140" t="s">
        <v>722</v>
      </c>
      <c r="D10" s="589"/>
      <c r="E10" s="239"/>
    </row>
    <row r="11" spans="1:44" ht="12.75" customHeight="1" thickBot="1" x14ac:dyDescent="0.35">
      <c r="A11" s="380"/>
      <c r="B11" s="382"/>
      <c r="C11" s="136" t="s">
        <v>745</v>
      </c>
      <c r="D11" s="590"/>
      <c r="E11" s="240"/>
    </row>
    <row r="12" spans="1:44" ht="12.75" customHeight="1" x14ac:dyDescent="0.3">
      <c r="A12" s="380"/>
      <c r="B12" s="383" t="s">
        <v>720</v>
      </c>
      <c r="C12" s="133" t="s">
        <v>721</v>
      </c>
      <c r="D12" s="591"/>
      <c r="E12" s="241"/>
    </row>
    <row r="13" spans="1:44" ht="12.75" customHeight="1" x14ac:dyDescent="0.3">
      <c r="A13" s="380"/>
      <c r="B13" s="381"/>
      <c r="C13" s="140" t="s">
        <v>722</v>
      </c>
      <c r="D13" s="589"/>
      <c r="E13" s="239"/>
    </row>
    <row r="14" spans="1:44" ht="12.75" customHeight="1" thickBot="1" x14ac:dyDescent="0.35">
      <c r="A14" s="384"/>
      <c r="B14" s="382"/>
      <c r="C14" s="136" t="s">
        <v>745</v>
      </c>
      <c r="D14" s="590"/>
      <c r="E14" s="242"/>
    </row>
    <row r="15" spans="1:44" ht="12.75" customHeight="1" thickBot="1" x14ac:dyDescent="0.35">
      <c r="A15" s="385">
        <v>6</v>
      </c>
      <c r="B15" s="629" t="s">
        <v>760</v>
      </c>
      <c r="C15" s="133" t="s">
        <v>723</v>
      </c>
      <c r="D15" s="591"/>
      <c r="E15" s="243"/>
    </row>
    <row r="16" spans="1:44" ht="12.75" customHeight="1" x14ac:dyDescent="0.3">
      <c r="A16" s="380"/>
      <c r="B16" s="223" t="s">
        <v>759</v>
      </c>
      <c r="C16" s="140" t="s">
        <v>780</v>
      </c>
      <c r="D16" s="589"/>
      <c r="E16" s="239"/>
    </row>
    <row r="17" spans="1:44" ht="12.75" customHeight="1" thickBot="1" x14ac:dyDescent="0.35">
      <c r="A17" s="380"/>
      <c r="B17" s="223"/>
      <c r="C17" s="136" t="s">
        <v>747</v>
      </c>
      <c r="D17" s="590"/>
      <c r="E17" s="240"/>
    </row>
    <row r="18" spans="1:44" s="387" customFormat="1" ht="12.75" customHeight="1" thickBot="1" x14ac:dyDescent="0.35">
      <c r="A18" s="380"/>
      <c r="B18" s="223"/>
      <c r="C18" s="133" t="s">
        <v>723</v>
      </c>
      <c r="D18" s="591"/>
      <c r="E18" s="241"/>
      <c r="F18" s="373"/>
      <c r="G18" s="373"/>
      <c r="H18" s="386"/>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row>
    <row r="19" spans="1:44" ht="12.75" customHeight="1" x14ac:dyDescent="0.3">
      <c r="A19" s="380"/>
      <c r="B19" s="223"/>
      <c r="C19" s="140" t="s">
        <v>780</v>
      </c>
      <c r="D19" s="589"/>
      <c r="E19" s="239"/>
    </row>
    <row r="20" spans="1:44" ht="12.75" customHeight="1" thickBot="1" x14ac:dyDescent="0.35">
      <c r="A20" s="380"/>
      <c r="B20" s="223"/>
      <c r="C20" s="136" t="s">
        <v>747</v>
      </c>
      <c r="D20" s="590"/>
      <c r="E20" s="242"/>
    </row>
    <row r="21" spans="1:44" ht="12.75" customHeight="1" x14ac:dyDescent="0.3">
      <c r="A21" s="380"/>
      <c r="B21" s="223"/>
      <c r="C21" s="138" t="s">
        <v>723</v>
      </c>
      <c r="D21" s="588"/>
      <c r="E21" s="243"/>
    </row>
    <row r="22" spans="1:44" s="373" customFormat="1" ht="12.75" customHeight="1" x14ac:dyDescent="0.3">
      <c r="A22" s="226"/>
      <c r="B22" s="223"/>
      <c r="C22" s="140" t="s">
        <v>780</v>
      </c>
      <c r="D22" s="592"/>
      <c r="E22" s="239"/>
    </row>
    <row r="23" spans="1:44" s="373" customFormat="1" ht="12.75" customHeight="1" thickBot="1" x14ac:dyDescent="0.35">
      <c r="A23" s="226"/>
      <c r="B23" s="223"/>
      <c r="C23" s="136" t="s">
        <v>747</v>
      </c>
      <c r="D23" s="590"/>
      <c r="E23" s="240"/>
    </row>
    <row r="24" spans="1:44" s="373" customFormat="1" ht="12.75" customHeight="1" x14ac:dyDescent="0.3">
      <c r="A24" s="226"/>
      <c r="B24" s="223"/>
      <c r="C24" s="133" t="s">
        <v>723</v>
      </c>
      <c r="D24" s="593"/>
      <c r="E24" s="241"/>
    </row>
    <row r="25" spans="1:44" s="373" customFormat="1" ht="12.75" customHeight="1" x14ac:dyDescent="0.3">
      <c r="A25" s="226"/>
      <c r="B25" s="223"/>
      <c r="C25" s="140" t="s">
        <v>780</v>
      </c>
      <c r="D25" s="592"/>
      <c r="E25" s="239"/>
    </row>
    <row r="26" spans="1:44" s="373" customFormat="1" ht="12.75" customHeight="1" thickBot="1" x14ac:dyDescent="0.35">
      <c r="A26" s="227"/>
      <c r="B26" s="223"/>
      <c r="C26" s="136" t="s">
        <v>747</v>
      </c>
      <c r="D26" s="590"/>
      <c r="E26" s="242"/>
    </row>
    <row r="27" spans="1:44" s="373" customFormat="1" ht="12.75" customHeight="1" thickBot="1" x14ac:dyDescent="0.35">
      <c r="A27" s="225">
        <v>11</v>
      </c>
      <c r="B27" s="629" t="s">
        <v>757</v>
      </c>
      <c r="C27" s="388" t="s">
        <v>724</v>
      </c>
      <c r="D27" s="593"/>
      <c r="E27" s="243"/>
    </row>
    <row r="28" spans="1:44" s="373" customFormat="1" ht="12.75" customHeight="1" x14ac:dyDescent="0.3">
      <c r="A28" s="226"/>
      <c r="B28" s="223" t="s">
        <v>758</v>
      </c>
      <c r="C28" s="389" t="s">
        <v>739</v>
      </c>
      <c r="D28" s="592"/>
      <c r="E28" s="239"/>
    </row>
    <row r="29" spans="1:44" s="373" customFormat="1" ht="12.75" customHeight="1" x14ac:dyDescent="0.3">
      <c r="A29" s="226"/>
      <c r="B29" s="223"/>
      <c r="C29" s="389" t="s">
        <v>725</v>
      </c>
      <c r="D29" s="594"/>
      <c r="E29" s="239"/>
    </row>
    <row r="30" spans="1:44" s="373" customFormat="1" ht="12.75" customHeight="1" thickBot="1" x14ac:dyDescent="0.35">
      <c r="A30" s="226"/>
      <c r="B30" s="223"/>
      <c r="C30" s="390" t="s">
        <v>726</v>
      </c>
      <c r="D30" s="595"/>
      <c r="E30" s="240"/>
    </row>
    <row r="31" spans="1:44" s="373" customFormat="1" ht="12.75" customHeight="1" x14ac:dyDescent="0.3">
      <c r="A31" s="226"/>
      <c r="B31" s="223"/>
      <c r="C31" s="388" t="s">
        <v>724</v>
      </c>
      <c r="D31" s="593"/>
      <c r="E31" s="241"/>
    </row>
    <row r="32" spans="1:44" s="373" customFormat="1" ht="12.75" customHeight="1" x14ac:dyDescent="0.3">
      <c r="A32" s="226"/>
      <c r="B32" s="223"/>
      <c r="C32" s="389" t="s">
        <v>739</v>
      </c>
      <c r="D32" s="592"/>
      <c r="E32" s="239"/>
    </row>
    <row r="33" spans="1:5" s="373" customFormat="1" ht="12.75" customHeight="1" x14ac:dyDescent="0.3">
      <c r="A33" s="226"/>
      <c r="B33" s="223"/>
      <c r="C33" s="389" t="s">
        <v>725</v>
      </c>
      <c r="D33" s="596"/>
      <c r="E33" s="239"/>
    </row>
    <row r="34" spans="1:5" s="373" customFormat="1" ht="12.75" customHeight="1" thickBot="1" x14ac:dyDescent="0.35">
      <c r="A34" s="227"/>
      <c r="B34" s="223"/>
      <c r="C34" s="391" t="s">
        <v>726</v>
      </c>
      <c r="D34" s="595"/>
      <c r="E34" s="242"/>
    </row>
    <row r="35" spans="1:5" s="373" customFormat="1" ht="12.75" customHeight="1" thickBot="1" x14ac:dyDescent="0.35">
      <c r="A35" s="225">
        <v>15</v>
      </c>
      <c r="B35" s="630" t="s">
        <v>761</v>
      </c>
      <c r="C35" s="388" t="s">
        <v>551</v>
      </c>
      <c r="D35" s="593"/>
      <c r="E35" s="243"/>
    </row>
    <row r="36" spans="1:5" s="373" customFormat="1" ht="12.75" customHeight="1" x14ac:dyDescent="0.3">
      <c r="A36" s="226"/>
      <c r="B36" s="134" t="s">
        <v>730</v>
      </c>
      <c r="C36" s="389" t="s">
        <v>727</v>
      </c>
      <c r="D36" s="592"/>
      <c r="E36" s="239"/>
    </row>
    <row r="37" spans="1:5" s="373" customFormat="1" ht="12.75" customHeight="1" x14ac:dyDescent="0.3">
      <c r="A37" s="226"/>
      <c r="B37" s="134" t="s">
        <v>729</v>
      </c>
      <c r="C37" s="389" t="s">
        <v>748</v>
      </c>
      <c r="D37" s="594"/>
      <c r="E37" s="239"/>
    </row>
    <row r="38" spans="1:5" s="373" customFormat="1" ht="12.75" customHeight="1" x14ac:dyDescent="0.3">
      <c r="A38" s="226"/>
      <c r="B38" s="134"/>
      <c r="C38" s="389" t="s">
        <v>728</v>
      </c>
      <c r="D38" s="584"/>
      <c r="E38" s="239"/>
    </row>
    <row r="39" spans="1:5" s="373" customFormat="1" ht="12.75" customHeight="1" thickBot="1" x14ac:dyDescent="0.35">
      <c r="A39" s="226"/>
      <c r="B39" s="134"/>
      <c r="C39" s="136" t="s">
        <v>746</v>
      </c>
      <c r="D39" s="590"/>
      <c r="E39" s="240"/>
    </row>
    <row r="40" spans="1:5" s="373" customFormat="1" ht="12.75" customHeight="1" x14ac:dyDescent="0.3">
      <c r="A40" s="226"/>
      <c r="B40" s="134"/>
      <c r="C40" s="388" t="s">
        <v>551</v>
      </c>
      <c r="D40" s="583"/>
      <c r="E40" s="241"/>
    </row>
    <row r="41" spans="1:5" s="373" customFormat="1" ht="12.75" customHeight="1" x14ac:dyDescent="0.3">
      <c r="A41" s="226"/>
      <c r="B41" s="134"/>
      <c r="C41" s="389" t="s">
        <v>738</v>
      </c>
      <c r="D41" s="584"/>
      <c r="E41" s="239"/>
    </row>
    <row r="42" spans="1:5" s="373" customFormat="1" ht="12.75" customHeight="1" x14ac:dyDescent="0.3">
      <c r="A42" s="226"/>
      <c r="B42" s="134"/>
      <c r="C42" s="389" t="s">
        <v>748</v>
      </c>
      <c r="D42" s="597"/>
      <c r="E42" s="239"/>
    </row>
    <row r="43" spans="1:5" s="373" customFormat="1" ht="12.75" customHeight="1" x14ac:dyDescent="0.3">
      <c r="A43" s="226"/>
      <c r="B43" s="134"/>
      <c r="C43" s="389" t="s">
        <v>728</v>
      </c>
      <c r="D43" s="598"/>
      <c r="E43" s="239"/>
    </row>
    <row r="44" spans="1:5" s="373" customFormat="1" ht="12.75" customHeight="1" thickBot="1" x14ac:dyDescent="0.35">
      <c r="A44" s="226"/>
      <c r="B44" s="134"/>
      <c r="C44" s="136" t="s">
        <v>746</v>
      </c>
      <c r="D44" s="590"/>
      <c r="E44" s="242"/>
    </row>
    <row r="45" spans="1:5" s="373" customFormat="1" ht="12.75" customHeight="1" x14ac:dyDescent="0.3">
      <c r="A45" s="226"/>
      <c r="B45" s="134"/>
      <c r="C45" s="388" t="s">
        <v>551</v>
      </c>
      <c r="D45" s="583"/>
      <c r="E45" s="243"/>
    </row>
    <row r="46" spans="1:5" s="373" customFormat="1" ht="12.75" customHeight="1" x14ac:dyDescent="0.3">
      <c r="A46" s="226"/>
      <c r="B46" s="134"/>
      <c r="C46" s="389" t="s">
        <v>738</v>
      </c>
      <c r="D46" s="584"/>
      <c r="E46" s="239"/>
    </row>
    <row r="47" spans="1:5" s="373" customFormat="1" ht="12.75" customHeight="1" x14ac:dyDescent="0.3">
      <c r="A47" s="226"/>
      <c r="B47" s="134"/>
      <c r="C47" s="389" t="s">
        <v>748</v>
      </c>
      <c r="D47" s="594"/>
      <c r="E47" s="239"/>
    </row>
    <row r="48" spans="1:5" s="373" customFormat="1" ht="12.75" customHeight="1" x14ac:dyDescent="0.3">
      <c r="A48" s="226"/>
      <c r="B48" s="134"/>
      <c r="C48" s="389" t="s">
        <v>728</v>
      </c>
      <c r="D48" s="584"/>
      <c r="E48" s="239"/>
    </row>
    <row r="49" spans="1:5" s="373" customFormat="1" ht="12.75" customHeight="1" thickBot="1" x14ac:dyDescent="0.35">
      <c r="A49" s="226"/>
      <c r="B49" s="134"/>
      <c r="C49" s="136" t="s">
        <v>746</v>
      </c>
      <c r="D49" s="590"/>
      <c r="E49" s="240"/>
    </row>
    <row r="50" spans="1:5" s="373" customFormat="1" ht="12.75" customHeight="1" x14ac:dyDescent="0.3">
      <c r="A50" s="226"/>
      <c r="B50" s="134"/>
      <c r="C50" s="388" t="s">
        <v>551</v>
      </c>
      <c r="D50" s="583"/>
      <c r="E50" s="241"/>
    </row>
    <row r="51" spans="1:5" s="373" customFormat="1" ht="12.75" customHeight="1" x14ac:dyDescent="0.3">
      <c r="A51" s="226"/>
      <c r="B51" s="134"/>
      <c r="C51" s="389" t="s">
        <v>738</v>
      </c>
      <c r="D51" s="584"/>
      <c r="E51" s="239"/>
    </row>
    <row r="52" spans="1:5" s="373" customFormat="1" ht="12.75" customHeight="1" x14ac:dyDescent="0.3">
      <c r="A52" s="226"/>
      <c r="B52" s="134"/>
      <c r="C52" s="389" t="s">
        <v>748</v>
      </c>
      <c r="D52" s="594"/>
      <c r="E52" s="239"/>
    </row>
    <row r="53" spans="1:5" s="373" customFormat="1" ht="12.75" customHeight="1" x14ac:dyDescent="0.3">
      <c r="A53" s="226"/>
      <c r="B53" s="134"/>
      <c r="C53" s="389" t="s">
        <v>728</v>
      </c>
      <c r="D53" s="584"/>
      <c r="E53" s="239"/>
    </row>
    <row r="54" spans="1:5" s="373" customFormat="1" ht="12.75" customHeight="1" thickBot="1" x14ac:dyDescent="0.35">
      <c r="A54" s="227"/>
      <c r="B54" s="137"/>
      <c r="C54" s="136" t="s">
        <v>746</v>
      </c>
      <c r="D54" s="590"/>
      <c r="E54" s="242"/>
    </row>
    <row r="55" spans="1:5" s="373" customFormat="1" ht="12.75" customHeight="1" thickBot="1" x14ac:dyDescent="0.35">
      <c r="A55" s="225">
        <v>18</v>
      </c>
      <c r="B55" s="631" t="s">
        <v>736</v>
      </c>
      <c r="C55" s="392"/>
      <c r="D55" s="599"/>
      <c r="E55" s="244"/>
    </row>
    <row r="56" spans="1:5" s="373" customFormat="1" ht="12.75" customHeight="1" x14ac:dyDescent="0.3">
      <c r="A56" s="226"/>
      <c r="B56" s="383" t="s">
        <v>719</v>
      </c>
      <c r="C56" s="133" t="s">
        <v>721</v>
      </c>
      <c r="D56" s="583"/>
      <c r="E56" s="241"/>
    </row>
    <row r="57" spans="1:5" s="373" customFormat="1" ht="12.75" customHeight="1" x14ac:dyDescent="0.3">
      <c r="A57" s="226"/>
      <c r="B57" s="381"/>
      <c r="C57" s="140" t="s">
        <v>722</v>
      </c>
      <c r="D57" s="584"/>
      <c r="E57" s="239"/>
    </row>
    <row r="58" spans="1:5" s="373" customFormat="1" ht="12.75" customHeight="1" thickBot="1" x14ac:dyDescent="0.35">
      <c r="A58" s="226"/>
      <c r="B58" s="381"/>
      <c r="C58" s="136" t="s">
        <v>745</v>
      </c>
      <c r="D58" s="590"/>
      <c r="E58" s="242"/>
    </row>
    <row r="59" spans="1:5" s="373" customFormat="1" ht="12.75" customHeight="1" x14ac:dyDescent="0.3">
      <c r="A59" s="226"/>
      <c r="B59" s="383" t="s">
        <v>720</v>
      </c>
      <c r="C59" s="133" t="s">
        <v>721</v>
      </c>
      <c r="D59" s="600"/>
      <c r="E59" s="243"/>
    </row>
    <row r="60" spans="1:5" s="373" customFormat="1" ht="12.75" customHeight="1" x14ac:dyDescent="0.3">
      <c r="A60" s="226"/>
      <c r="B60" s="381"/>
      <c r="C60" s="140" t="s">
        <v>722</v>
      </c>
      <c r="D60" s="592"/>
      <c r="E60" s="239"/>
    </row>
    <row r="61" spans="1:5" s="373" customFormat="1" ht="12.75" customHeight="1" thickBot="1" x14ac:dyDescent="0.35">
      <c r="A61" s="227"/>
      <c r="B61" s="381"/>
      <c r="C61" s="136" t="s">
        <v>745</v>
      </c>
      <c r="D61" s="590"/>
      <c r="E61" s="240"/>
    </row>
    <row r="62" spans="1:5" s="373" customFormat="1" ht="12.75" customHeight="1" thickBot="1" x14ac:dyDescent="0.35">
      <c r="A62" s="225">
        <v>19</v>
      </c>
      <c r="B62" s="632" t="s">
        <v>733</v>
      </c>
      <c r="C62" s="133" t="s">
        <v>732</v>
      </c>
      <c r="D62" s="583"/>
      <c r="E62" s="241"/>
    </row>
    <row r="63" spans="1:5" s="373" customFormat="1" ht="12.75" customHeight="1" x14ac:dyDescent="0.3">
      <c r="A63" s="226"/>
      <c r="B63" s="393"/>
      <c r="C63" s="140" t="s">
        <v>731</v>
      </c>
      <c r="D63" s="584"/>
      <c r="E63" s="239"/>
    </row>
    <row r="64" spans="1:5" s="373" customFormat="1" ht="12.75" customHeight="1" thickBot="1" x14ac:dyDescent="0.35">
      <c r="A64" s="226"/>
      <c r="B64" s="393" t="s">
        <v>734</v>
      </c>
      <c r="C64" s="136" t="s">
        <v>746</v>
      </c>
      <c r="D64" s="590"/>
      <c r="E64" s="242"/>
    </row>
    <row r="65" spans="1:5" s="373" customFormat="1" ht="12.75" customHeight="1" x14ac:dyDescent="0.3">
      <c r="A65" s="226"/>
      <c r="B65" s="223"/>
      <c r="C65" s="133" t="s">
        <v>732</v>
      </c>
      <c r="D65" s="600"/>
      <c r="E65" s="243"/>
    </row>
    <row r="66" spans="1:5" s="373" customFormat="1" ht="12.75" customHeight="1" x14ac:dyDescent="0.3">
      <c r="A66" s="226"/>
      <c r="B66" s="223"/>
      <c r="C66" s="140" t="s">
        <v>731</v>
      </c>
      <c r="D66" s="592"/>
      <c r="E66" s="239"/>
    </row>
    <row r="67" spans="1:5" s="373" customFormat="1" ht="12.75" customHeight="1" thickBot="1" x14ac:dyDescent="0.35">
      <c r="A67" s="227"/>
      <c r="B67" s="224"/>
      <c r="C67" s="136" t="s">
        <v>746</v>
      </c>
      <c r="D67" s="590"/>
      <c r="E67" s="240"/>
    </row>
    <row r="68" spans="1:5" s="373" customFormat="1" ht="12.75" customHeight="1" x14ac:dyDescent="0.25">
      <c r="A68" s="394"/>
      <c r="B68" s="395"/>
      <c r="D68" s="601"/>
    </row>
    <row r="69" spans="1:5" s="373" customFormat="1" ht="12.75" customHeight="1" x14ac:dyDescent="0.25">
      <c r="A69" s="394"/>
      <c r="B69" s="395"/>
      <c r="D69" s="601"/>
    </row>
    <row r="70" spans="1:5" s="373" customFormat="1" ht="12.75" customHeight="1" x14ac:dyDescent="0.25">
      <c r="A70" s="394"/>
      <c r="B70" s="395"/>
      <c r="D70" s="601"/>
    </row>
    <row r="71" spans="1:5" s="373" customFormat="1" ht="12.75" customHeight="1" x14ac:dyDescent="0.25">
      <c r="A71" s="394"/>
      <c r="B71" s="395"/>
      <c r="D71" s="601"/>
    </row>
    <row r="72" spans="1:5" s="373" customFormat="1" ht="12.75" customHeight="1" x14ac:dyDescent="0.25">
      <c r="A72" s="394"/>
      <c r="B72" s="395"/>
      <c r="D72" s="601"/>
    </row>
    <row r="73" spans="1:5" s="373" customFormat="1" ht="12.75" customHeight="1" x14ac:dyDescent="0.25">
      <c r="A73" s="394"/>
      <c r="B73" s="395"/>
      <c r="D73" s="601"/>
    </row>
    <row r="74" spans="1:5" s="373" customFormat="1" ht="12.75" customHeight="1" x14ac:dyDescent="0.25">
      <c r="A74" s="394"/>
      <c r="B74" s="395"/>
      <c r="D74" s="601"/>
    </row>
    <row r="75" spans="1:5" s="373" customFormat="1" ht="12.75" customHeight="1" x14ac:dyDescent="0.25">
      <c r="A75" s="394"/>
      <c r="B75" s="395"/>
      <c r="D75" s="601"/>
    </row>
    <row r="76" spans="1:5" s="373" customFormat="1" ht="12.75" customHeight="1" x14ac:dyDescent="0.25">
      <c r="A76" s="394"/>
      <c r="B76" s="395"/>
      <c r="D76" s="601"/>
    </row>
    <row r="77" spans="1:5" s="373" customFormat="1" ht="12.75" customHeight="1" x14ac:dyDescent="0.25">
      <c r="A77" s="394"/>
      <c r="B77" s="395"/>
      <c r="D77" s="601"/>
    </row>
    <row r="78" spans="1:5" s="373" customFormat="1" ht="12.75" customHeight="1" x14ac:dyDescent="0.25">
      <c r="A78" s="394"/>
      <c r="B78" s="395"/>
      <c r="D78" s="601"/>
    </row>
    <row r="79" spans="1:5" s="373" customFormat="1" ht="12.75" customHeight="1" x14ac:dyDescent="0.25">
      <c r="A79" s="394"/>
      <c r="B79" s="395"/>
      <c r="D79" s="601"/>
    </row>
    <row r="80" spans="1:5" s="373" customFormat="1" ht="12.75" customHeight="1" x14ac:dyDescent="0.25">
      <c r="A80" s="394"/>
      <c r="B80" s="395"/>
      <c r="D80" s="601"/>
    </row>
    <row r="81" spans="1:4" s="373" customFormat="1" ht="12.75" customHeight="1" x14ac:dyDescent="0.25">
      <c r="A81" s="394"/>
      <c r="B81" s="395"/>
      <c r="D81" s="601"/>
    </row>
    <row r="82" spans="1:4" s="373" customFormat="1" ht="12.75" customHeight="1" x14ac:dyDescent="0.25">
      <c r="A82" s="394"/>
      <c r="B82" s="395"/>
      <c r="D82" s="601"/>
    </row>
    <row r="83" spans="1:4" s="373" customFormat="1" ht="12.75" customHeight="1" x14ac:dyDescent="0.25">
      <c r="A83" s="394"/>
      <c r="B83" s="395"/>
      <c r="D83" s="601"/>
    </row>
    <row r="84" spans="1:4" s="373" customFormat="1" ht="12.75" customHeight="1" x14ac:dyDescent="0.25">
      <c r="A84" s="394"/>
      <c r="B84" s="395"/>
      <c r="D84" s="601"/>
    </row>
    <row r="85" spans="1:4" s="373" customFormat="1" ht="12.75" customHeight="1" x14ac:dyDescent="0.25">
      <c r="A85" s="394"/>
      <c r="B85" s="395"/>
      <c r="D85" s="601"/>
    </row>
    <row r="86" spans="1:4" s="373" customFormat="1" ht="12.75" customHeight="1" x14ac:dyDescent="0.25">
      <c r="A86" s="394"/>
      <c r="B86" s="395"/>
      <c r="D86" s="601"/>
    </row>
    <row r="87" spans="1:4" s="373" customFormat="1" ht="12.75" customHeight="1" x14ac:dyDescent="0.25">
      <c r="A87" s="394"/>
      <c r="B87" s="395"/>
      <c r="D87" s="601"/>
    </row>
    <row r="88" spans="1:4" s="373" customFormat="1" ht="12.75" customHeight="1" x14ac:dyDescent="0.25">
      <c r="A88" s="394"/>
      <c r="B88" s="395"/>
      <c r="D88" s="601"/>
    </row>
    <row r="89" spans="1:4" s="373" customFormat="1" ht="12.75" customHeight="1" x14ac:dyDescent="0.25">
      <c r="A89" s="394"/>
      <c r="B89" s="395"/>
      <c r="D89" s="601"/>
    </row>
    <row r="90" spans="1:4" s="373" customFormat="1" ht="12.75" customHeight="1" x14ac:dyDescent="0.25">
      <c r="A90" s="394"/>
      <c r="B90" s="395"/>
      <c r="D90" s="601"/>
    </row>
    <row r="91" spans="1:4" s="373" customFormat="1" ht="12.75" customHeight="1" x14ac:dyDescent="0.25">
      <c r="A91" s="394"/>
      <c r="B91" s="395"/>
      <c r="D91" s="601"/>
    </row>
    <row r="92" spans="1:4" s="373" customFormat="1" ht="12.75" customHeight="1" x14ac:dyDescent="0.25">
      <c r="A92" s="394"/>
      <c r="B92" s="395"/>
      <c r="D92" s="601"/>
    </row>
    <row r="93" spans="1:4" s="373" customFormat="1" ht="12.75" customHeight="1" x14ac:dyDescent="0.25">
      <c r="A93" s="394"/>
      <c r="B93" s="395"/>
      <c r="D93" s="601"/>
    </row>
    <row r="94" spans="1:4" s="373" customFormat="1" ht="12.75" customHeight="1" x14ac:dyDescent="0.25">
      <c r="A94" s="394"/>
      <c r="B94" s="395"/>
      <c r="D94" s="601"/>
    </row>
    <row r="95" spans="1:4" s="373" customFormat="1" ht="12.75" customHeight="1" x14ac:dyDescent="0.25">
      <c r="A95" s="394"/>
      <c r="B95" s="395"/>
      <c r="D95" s="601"/>
    </row>
    <row r="96" spans="1:4" s="373" customFormat="1" ht="12.75" customHeight="1" x14ac:dyDescent="0.25">
      <c r="A96" s="394"/>
      <c r="B96" s="395"/>
      <c r="D96" s="601"/>
    </row>
    <row r="97" spans="1:4" s="373" customFormat="1" ht="12.75" customHeight="1" x14ac:dyDescent="0.25">
      <c r="A97" s="394"/>
      <c r="B97" s="395"/>
      <c r="D97" s="601"/>
    </row>
    <row r="98" spans="1:4" s="373" customFormat="1" ht="12.75" customHeight="1" x14ac:dyDescent="0.25">
      <c r="A98" s="394"/>
      <c r="B98" s="395"/>
      <c r="D98" s="601"/>
    </row>
    <row r="99" spans="1:4" s="373" customFormat="1" ht="12.75" customHeight="1" x14ac:dyDescent="0.25">
      <c r="A99" s="394"/>
      <c r="B99" s="395"/>
      <c r="D99" s="601"/>
    </row>
    <row r="100" spans="1:4" s="373" customFormat="1" ht="12.75" customHeight="1" x14ac:dyDescent="0.25">
      <c r="A100" s="394"/>
      <c r="B100" s="395"/>
      <c r="D100" s="601"/>
    </row>
    <row r="101" spans="1:4" s="373" customFormat="1" ht="12.75" customHeight="1" x14ac:dyDescent="0.25">
      <c r="A101" s="394"/>
      <c r="B101" s="395"/>
      <c r="D101" s="601"/>
    </row>
    <row r="102" spans="1:4" s="373" customFormat="1" ht="12.75" customHeight="1" x14ac:dyDescent="0.25">
      <c r="A102" s="394"/>
      <c r="B102" s="395"/>
      <c r="D102" s="601"/>
    </row>
    <row r="103" spans="1:4" s="373" customFormat="1" ht="12.75" customHeight="1" x14ac:dyDescent="0.25">
      <c r="A103" s="394"/>
      <c r="B103" s="395"/>
      <c r="D103" s="601"/>
    </row>
    <row r="104" spans="1:4" s="373" customFormat="1" ht="12.75" customHeight="1" x14ac:dyDescent="0.25">
      <c r="A104" s="394"/>
      <c r="B104" s="395"/>
      <c r="D104" s="601"/>
    </row>
    <row r="105" spans="1:4" s="373" customFormat="1" ht="12.75" customHeight="1" x14ac:dyDescent="0.25">
      <c r="A105" s="394"/>
      <c r="B105" s="395"/>
      <c r="D105" s="601"/>
    </row>
    <row r="106" spans="1:4" s="373" customFormat="1" ht="12.75" customHeight="1" x14ac:dyDescent="0.25">
      <c r="A106" s="394"/>
      <c r="B106" s="395"/>
      <c r="D106" s="601"/>
    </row>
    <row r="107" spans="1:4" s="373" customFormat="1" ht="12.75" customHeight="1" x14ac:dyDescent="0.25">
      <c r="A107" s="394"/>
      <c r="B107" s="395"/>
      <c r="D107" s="601"/>
    </row>
    <row r="108" spans="1:4" s="373" customFormat="1" ht="12.75" customHeight="1" x14ac:dyDescent="0.25">
      <c r="A108" s="394"/>
      <c r="B108" s="395"/>
      <c r="D108" s="601"/>
    </row>
    <row r="109" spans="1:4" s="373" customFormat="1" ht="12.75" customHeight="1" x14ac:dyDescent="0.25">
      <c r="A109" s="394"/>
      <c r="B109" s="395"/>
      <c r="D109" s="601"/>
    </row>
    <row r="110" spans="1:4" s="373" customFormat="1" ht="12.75" customHeight="1" x14ac:dyDescent="0.25">
      <c r="A110" s="394"/>
      <c r="B110" s="395"/>
      <c r="D110" s="601"/>
    </row>
    <row r="111" spans="1:4" s="373" customFormat="1" ht="12.75" customHeight="1" x14ac:dyDescent="0.25">
      <c r="A111" s="394"/>
      <c r="B111" s="395"/>
      <c r="D111" s="601"/>
    </row>
    <row r="112" spans="1:4" s="373" customFormat="1" ht="12.75" customHeight="1" x14ac:dyDescent="0.25">
      <c r="A112" s="394"/>
      <c r="B112" s="395"/>
      <c r="D112" s="601"/>
    </row>
    <row r="113" spans="1:4" s="373" customFormat="1" ht="12.75" customHeight="1" x14ac:dyDescent="0.25">
      <c r="A113" s="394"/>
      <c r="B113" s="395"/>
      <c r="D113" s="601"/>
    </row>
    <row r="114" spans="1:4" s="373" customFormat="1" ht="12.75" customHeight="1" x14ac:dyDescent="0.25">
      <c r="A114" s="394"/>
      <c r="B114" s="395"/>
      <c r="D114" s="601"/>
    </row>
    <row r="115" spans="1:4" s="373" customFormat="1" ht="12.75" customHeight="1" x14ac:dyDescent="0.25">
      <c r="A115" s="394"/>
      <c r="B115" s="395"/>
      <c r="D115" s="601"/>
    </row>
    <row r="116" spans="1:4" s="373" customFormat="1" ht="12.75" customHeight="1" x14ac:dyDescent="0.25">
      <c r="A116" s="394"/>
      <c r="B116" s="395"/>
      <c r="D116" s="601"/>
    </row>
    <row r="117" spans="1:4" s="373" customFormat="1" ht="12.75" customHeight="1" x14ac:dyDescent="0.25">
      <c r="A117" s="394"/>
      <c r="B117" s="395"/>
      <c r="D117" s="601"/>
    </row>
    <row r="118" spans="1:4" s="373" customFormat="1" ht="12.75" customHeight="1" x14ac:dyDescent="0.25">
      <c r="A118" s="394"/>
      <c r="B118" s="395"/>
      <c r="D118" s="601"/>
    </row>
    <row r="119" spans="1:4" s="373" customFormat="1" ht="12.75" customHeight="1" x14ac:dyDescent="0.25">
      <c r="A119" s="394"/>
      <c r="B119" s="395"/>
      <c r="D119" s="601"/>
    </row>
    <row r="120" spans="1:4" s="373" customFormat="1" ht="12.75" customHeight="1" x14ac:dyDescent="0.25">
      <c r="A120" s="394"/>
      <c r="B120" s="395"/>
      <c r="D120" s="601"/>
    </row>
    <row r="121" spans="1:4" s="373" customFormat="1" ht="12.75" customHeight="1" x14ac:dyDescent="0.25">
      <c r="A121" s="394"/>
      <c r="B121" s="395"/>
      <c r="D121" s="601"/>
    </row>
    <row r="122" spans="1:4" s="373" customFormat="1" ht="12.75" customHeight="1" x14ac:dyDescent="0.25">
      <c r="A122" s="394"/>
      <c r="B122" s="395"/>
      <c r="D122" s="601"/>
    </row>
    <row r="123" spans="1:4" s="373" customFormat="1" ht="12.75" customHeight="1" x14ac:dyDescent="0.25">
      <c r="A123" s="394"/>
      <c r="B123" s="395"/>
      <c r="D123" s="601"/>
    </row>
    <row r="124" spans="1:4" s="373" customFormat="1" ht="12.75" customHeight="1" x14ac:dyDescent="0.25">
      <c r="A124" s="394"/>
      <c r="B124" s="395"/>
      <c r="D124" s="601"/>
    </row>
    <row r="125" spans="1:4" s="373" customFormat="1" ht="12.75" customHeight="1" x14ac:dyDescent="0.25">
      <c r="A125" s="394"/>
      <c r="B125" s="395"/>
      <c r="D125" s="601"/>
    </row>
    <row r="126" spans="1:4" s="373" customFormat="1" ht="12.75" customHeight="1" x14ac:dyDescent="0.25">
      <c r="A126" s="394"/>
      <c r="B126" s="395"/>
      <c r="D126" s="601"/>
    </row>
    <row r="127" spans="1:4" s="373" customFormat="1" ht="12.75" customHeight="1" x14ac:dyDescent="0.25">
      <c r="A127" s="394"/>
      <c r="B127" s="395"/>
      <c r="D127" s="601"/>
    </row>
    <row r="128" spans="1:4" s="373" customFormat="1" ht="12.75" customHeight="1" x14ac:dyDescent="0.25">
      <c r="A128" s="394"/>
      <c r="B128" s="395"/>
      <c r="D128" s="601"/>
    </row>
    <row r="129" spans="1:4" s="373" customFormat="1" ht="12.75" customHeight="1" x14ac:dyDescent="0.25">
      <c r="A129" s="394"/>
      <c r="B129" s="395"/>
      <c r="D129" s="601"/>
    </row>
    <row r="130" spans="1:4" s="373" customFormat="1" ht="12.75" customHeight="1" x14ac:dyDescent="0.25">
      <c r="A130" s="394"/>
      <c r="B130" s="395"/>
      <c r="D130" s="601"/>
    </row>
    <row r="131" spans="1:4" s="373" customFormat="1" ht="12.75" customHeight="1" x14ac:dyDescent="0.25">
      <c r="A131" s="394"/>
      <c r="B131" s="395"/>
      <c r="D131" s="601"/>
    </row>
    <row r="132" spans="1:4" s="373" customFormat="1" ht="12.75" customHeight="1" x14ac:dyDescent="0.25">
      <c r="A132" s="394"/>
      <c r="B132" s="395"/>
      <c r="D132" s="601"/>
    </row>
    <row r="133" spans="1:4" s="373" customFormat="1" ht="12.75" customHeight="1" x14ac:dyDescent="0.25">
      <c r="A133" s="394"/>
      <c r="B133" s="395"/>
      <c r="D133" s="601"/>
    </row>
    <row r="134" spans="1:4" s="373" customFormat="1" ht="12.75" customHeight="1" x14ac:dyDescent="0.25">
      <c r="A134" s="394"/>
      <c r="B134" s="395"/>
      <c r="D134" s="601"/>
    </row>
    <row r="135" spans="1:4" s="373" customFormat="1" ht="12.75" customHeight="1" x14ac:dyDescent="0.25">
      <c r="A135" s="394"/>
      <c r="B135" s="395"/>
      <c r="D135" s="601"/>
    </row>
    <row r="136" spans="1:4" s="373" customFormat="1" ht="12.75" customHeight="1" x14ac:dyDescent="0.25">
      <c r="A136" s="394"/>
      <c r="B136" s="395"/>
      <c r="D136" s="601"/>
    </row>
    <row r="137" spans="1:4" s="373" customFormat="1" ht="12.75" customHeight="1" x14ac:dyDescent="0.25">
      <c r="A137" s="394"/>
      <c r="B137" s="395"/>
      <c r="D137" s="601"/>
    </row>
    <row r="138" spans="1:4" s="373" customFormat="1" ht="12.75" customHeight="1" x14ac:dyDescent="0.25">
      <c r="A138" s="394"/>
      <c r="B138" s="395"/>
      <c r="D138" s="601"/>
    </row>
    <row r="139" spans="1:4" s="373" customFormat="1" ht="12.75" customHeight="1" x14ac:dyDescent="0.25">
      <c r="A139" s="394"/>
      <c r="B139" s="395"/>
      <c r="D139" s="601"/>
    </row>
    <row r="140" spans="1:4" s="373" customFormat="1" ht="12.75" customHeight="1" x14ac:dyDescent="0.25">
      <c r="A140" s="394"/>
      <c r="B140" s="395"/>
      <c r="D140" s="601"/>
    </row>
    <row r="141" spans="1:4" s="373" customFormat="1" ht="12.75" customHeight="1" x14ac:dyDescent="0.25">
      <c r="A141" s="394"/>
      <c r="B141" s="395"/>
      <c r="D141" s="601"/>
    </row>
    <row r="142" spans="1:4" s="373" customFormat="1" ht="12.75" customHeight="1" x14ac:dyDescent="0.25">
      <c r="A142" s="394"/>
      <c r="B142" s="395"/>
      <c r="D142" s="601"/>
    </row>
    <row r="143" spans="1:4" s="373" customFormat="1" ht="12.75" customHeight="1" x14ac:dyDescent="0.25">
      <c r="A143" s="394"/>
      <c r="B143" s="395"/>
      <c r="D143" s="601"/>
    </row>
    <row r="144" spans="1:4" s="373" customFormat="1" ht="12.75" customHeight="1" x14ac:dyDescent="0.25">
      <c r="A144" s="394"/>
      <c r="B144" s="395"/>
      <c r="D144" s="601"/>
    </row>
    <row r="145" spans="1:4" s="373" customFormat="1" ht="12.75" customHeight="1" x14ac:dyDescent="0.25">
      <c r="A145" s="394"/>
      <c r="B145" s="395"/>
      <c r="D145" s="601"/>
    </row>
    <row r="146" spans="1:4" s="373" customFormat="1" ht="12.75" customHeight="1" x14ac:dyDescent="0.25">
      <c r="A146" s="394"/>
      <c r="B146" s="395"/>
      <c r="D146" s="601"/>
    </row>
    <row r="147" spans="1:4" s="373" customFormat="1" ht="12.75" customHeight="1" x14ac:dyDescent="0.25">
      <c r="A147" s="394"/>
      <c r="B147" s="395"/>
      <c r="D147" s="601"/>
    </row>
    <row r="148" spans="1:4" s="373" customFormat="1" ht="12.75" customHeight="1" x14ac:dyDescent="0.25">
      <c r="A148" s="394"/>
      <c r="B148" s="395"/>
      <c r="D148" s="601"/>
    </row>
    <row r="149" spans="1:4" s="373" customFormat="1" ht="12.75" customHeight="1" x14ac:dyDescent="0.25">
      <c r="A149" s="394"/>
      <c r="B149" s="395"/>
      <c r="D149" s="601"/>
    </row>
    <row r="150" spans="1:4" s="373" customFormat="1" ht="12.75" customHeight="1" x14ac:dyDescent="0.25">
      <c r="A150" s="394"/>
      <c r="B150" s="395"/>
      <c r="D150" s="601"/>
    </row>
    <row r="151" spans="1:4" s="373" customFormat="1" ht="12.75" customHeight="1" x14ac:dyDescent="0.25">
      <c r="A151" s="394"/>
      <c r="B151" s="395"/>
      <c r="D151" s="601"/>
    </row>
    <row r="152" spans="1:4" s="373" customFormat="1" ht="12.75" customHeight="1" x14ac:dyDescent="0.25">
      <c r="A152" s="394"/>
      <c r="B152" s="395"/>
      <c r="D152" s="601"/>
    </row>
    <row r="153" spans="1:4" s="373" customFormat="1" ht="12.75" customHeight="1" x14ac:dyDescent="0.25">
      <c r="A153" s="394"/>
      <c r="B153" s="395"/>
      <c r="D153" s="601"/>
    </row>
    <row r="154" spans="1:4" s="373" customFormat="1" ht="12.75" customHeight="1" x14ac:dyDescent="0.25">
      <c r="A154" s="394"/>
      <c r="B154" s="395"/>
      <c r="D154" s="601"/>
    </row>
    <row r="155" spans="1:4" s="373" customFormat="1" ht="12.75" customHeight="1" x14ac:dyDescent="0.25">
      <c r="A155" s="394"/>
      <c r="B155" s="395"/>
      <c r="D155" s="601"/>
    </row>
    <row r="156" spans="1:4" s="373" customFormat="1" ht="12.75" customHeight="1" x14ac:dyDescent="0.25">
      <c r="A156" s="394"/>
      <c r="B156" s="395"/>
      <c r="D156" s="601"/>
    </row>
    <row r="157" spans="1:4" s="373" customFormat="1" ht="12.75" customHeight="1" x14ac:dyDescent="0.25">
      <c r="A157" s="394"/>
      <c r="B157" s="395"/>
      <c r="D157" s="601"/>
    </row>
    <row r="158" spans="1:4" s="373" customFormat="1" ht="12.75" customHeight="1" x14ac:dyDescent="0.25">
      <c r="A158" s="394"/>
      <c r="B158" s="395"/>
      <c r="D158" s="601"/>
    </row>
    <row r="159" spans="1:4" s="373" customFormat="1" ht="12.75" customHeight="1" x14ac:dyDescent="0.25">
      <c r="A159" s="394"/>
      <c r="B159" s="395"/>
      <c r="D159" s="601"/>
    </row>
    <row r="160" spans="1:4" s="373" customFormat="1" ht="12.75" customHeight="1" x14ac:dyDescent="0.25">
      <c r="A160" s="394"/>
      <c r="B160" s="395"/>
      <c r="D160" s="601"/>
    </row>
    <row r="161" spans="1:4" s="373" customFormat="1" ht="12.75" customHeight="1" x14ac:dyDescent="0.25">
      <c r="A161" s="394"/>
      <c r="B161" s="395"/>
      <c r="D161" s="601"/>
    </row>
    <row r="162" spans="1:4" s="373" customFormat="1" ht="12.75" customHeight="1" x14ac:dyDescent="0.25">
      <c r="A162" s="394"/>
      <c r="B162" s="395"/>
      <c r="D162" s="601"/>
    </row>
    <row r="163" spans="1:4" s="373" customFormat="1" ht="12.75" customHeight="1" x14ac:dyDescent="0.25">
      <c r="A163" s="394"/>
      <c r="B163" s="395"/>
      <c r="D163" s="601"/>
    </row>
    <row r="164" spans="1:4" s="373" customFormat="1" ht="12.75" customHeight="1" x14ac:dyDescent="0.25">
      <c r="A164" s="394"/>
      <c r="B164" s="395"/>
      <c r="D164" s="601"/>
    </row>
    <row r="165" spans="1:4" s="373" customFormat="1" ht="12.75" customHeight="1" x14ac:dyDescent="0.25">
      <c r="A165" s="394"/>
      <c r="B165" s="395"/>
      <c r="D165" s="601"/>
    </row>
    <row r="166" spans="1:4" s="373" customFormat="1" ht="12.75" customHeight="1" x14ac:dyDescent="0.25">
      <c r="A166" s="394"/>
      <c r="B166" s="395"/>
      <c r="D166" s="601"/>
    </row>
    <row r="167" spans="1:4" s="373" customFormat="1" ht="12.75" customHeight="1" x14ac:dyDescent="0.25">
      <c r="A167" s="394"/>
      <c r="B167" s="395"/>
      <c r="D167" s="601"/>
    </row>
    <row r="168" spans="1:4" s="373" customFormat="1" ht="12.75" customHeight="1" x14ac:dyDescent="0.25">
      <c r="A168" s="394"/>
      <c r="B168" s="395"/>
      <c r="D168" s="601"/>
    </row>
    <row r="169" spans="1:4" s="373" customFormat="1" ht="12.75" customHeight="1" x14ac:dyDescent="0.25">
      <c r="A169" s="394"/>
      <c r="B169" s="395"/>
      <c r="D169" s="601"/>
    </row>
    <row r="170" spans="1:4" s="373" customFormat="1" ht="12.75" customHeight="1" x14ac:dyDescent="0.25">
      <c r="A170" s="394"/>
      <c r="B170" s="395"/>
      <c r="D170" s="601"/>
    </row>
    <row r="171" spans="1:4" s="373" customFormat="1" ht="12.75" customHeight="1" x14ac:dyDescent="0.25">
      <c r="A171" s="394"/>
      <c r="B171" s="395"/>
      <c r="D171" s="601"/>
    </row>
    <row r="172" spans="1:4" s="373" customFormat="1" ht="12.75" customHeight="1" x14ac:dyDescent="0.25">
      <c r="A172" s="394"/>
      <c r="B172" s="395"/>
      <c r="D172" s="601"/>
    </row>
    <row r="173" spans="1:4" s="373" customFormat="1" ht="12.75" customHeight="1" x14ac:dyDescent="0.25">
      <c r="A173" s="394"/>
      <c r="B173" s="395"/>
      <c r="D173" s="601"/>
    </row>
    <row r="174" spans="1:4" s="373" customFormat="1" ht="12.75" customHeight="1" x14ac:dyDescent="0.25">
      <c r="A174" s="394"/>
      <c r="B174" s="395"/>
      <c r="D174" s="601"/>
    </row>
    <row r="175" spans="1:4" s="373" customFormat="1" ht="12.75" customHeight="1" x14ac:dyDescent="0.25">
      <c r="A175" s="394"/>
      <c r="B175" s="395"/>
      <c r="D175" s="601"/>
    </row>
    <row r="176" spans="1:4" s="373" customFormat="1" ht="12.75" customHeight="1" x14ac:dyDescent="0.25">
      <c r="A176" s="394"/>
      <c r="B176" s="395"/>
      <c r="D176" s="601"/>
    </row>
    <row r="177" spans="1:4" s="373" customFormat="1" ht="12.75" customHeight="1" x14ac:dyDescent="0.25">
      <c r="A177" s="394"/>
      <c r="B177" s="395"/>
      <c r="D177" s="601"/>
    </row>
    <row r="178" spans="1:4" s="373" customFormat="1" ht="12.75" customHeight="1" x14ac:dyDescent="0.25">
      <c r="A178" s="394"/>
      <c r="B178" s="395"/>
      <c r="D178" s="601"/>
    </row>
    <row r="179" spans="1:4" s="373" customFormat="1" ht="12.75" customHeight="1" x14ac:dyDescent="0.25">
      <c r="A179" s="394"/>
      <c r="B179" s="395"/>
      <c r="D179" s="601"/>
    </row>
    <row r="180" spans="1:4" s="373" customFormat="1" ht="12.75" customHeight="1" x14ac:dyDescent="0.25">
      <c r="A180" s="394"/>
      <c r="B180" s="395"/>
      <c r="D180" s="601"/>
    </row>
    <row r="181" spans="1:4" s="373" customFormat="1" ht="12.75" customHeight="1" x14ac:dyDescent="0.25">
      <c r="A181" s="394"/>
      <c r="B181" s="395"/>
      <c r="D181" s="601"/>
    </row>
    <row r="182" spans="1:4" s="373" customFormat="1" ht="12.75" customHeight="1" x14ac:dyDescent="0.25">
      <c r="A182" s="394"/>
      <c r="B182" s="395"/>
      <c r="D182" s="601"/>
    </row>
    <row r="183" spans="1:4" s="373" customFormat="1" ht="12.75" customHeight="1" x14ac:dyDescent="0.25">
      <c r="A183" s="394"/>
      <c r="B183" s="395"/>
      <c r="D183" s="601"/>
    </row>
    <row r="184" spans="1:4" s="373" customFormat="1" ht="12.75" customHeight="1" x14ac:dyDescent="0.25">
      <c r="A184" s="394"/>
      <c r="B184" s="395"/>
      <c r="D184" s="601"/>
    </row>
    <row r="185" spans="1:4" s="373" customFormat="1" ht="12.75" customHeight="1" x14ac:dyDescent="0.25">
      <c r="A185" s="394"/>
      <c r="B185" s="395"/>
      <c r="D185" s="601"/>
    </row>
    <row r="186" spans="1:4" s="373" customFormat="1" ht="12.75" customHeight="1" x14ac:dyDescent="0.25">
      <c r="A186" s="394"/>
      <c r="B186" s="395"/>
      <c r="D186" s="601"/>
    </row>
    <row r="187" spans="1:4" s="373" customFormat="1" ht="12.75" customHeight="1" x14ac:dyDescent="0.25">
      <c r="A187" s="394"/>
      <c r="B187" s="395"/>
      <c r="D187" s="601"/>
    </row>
    <row r="188" spans="1:4" s="373" customFormat="1" ht="12.75" customHeight="1" x14ac:dyDescent="0.25">
      <c r="A188" s="394"/>
      <c r="B188" s="395"/>
      <c r="D188" s="601"/>
    </row>
    <row r="189" spans="1:4" s="373" customFormat="1" ht="12.75" customHeight="1" x14ac:dyDescent="0.25">
      <c r="A189" s="394"/>
      <c r="B189" s="395"/>
      <c r="D189" s="601"/>
    </row>
    <row r="190" spans="1:4" s="373" customFormat="1" ht="12.75" customHeight="1" x14ac:dyDescent="0.25">
      <c r="A190" s="394"/>
      <c r="B190" s="395"/>
      <c r="D190" s="601"/>
    </row>
    <row r="191" spans="1:4" s="373" customFormat="1" ht="12.75" customHeight="1" x14ac:dyDescent="0.25">
      <c r="A191" s="394"/>
      <c r="B191" s="395"/>
      <c r="D191" s="601"/>
    </row>
    <row r="192" spans="1:4" s="373" customFormat="1" ht="12.75" customHeight="1" x14ac:dyDescent="0.25">
      <c r="A192" s="394"/>
      <c r="B192" s="395"/>
      <c r="D192" s="601"/>
    </row>
    <row r="193" spans="1:4" s="373" customFormat="1" ht="12.75" customHeight="1" x14ac:dyDescent="0.25">
      <c r="A193" s="394"/>
      <c r="B193" s="395"/>
      <c r="D193" s="601"/>
    </row>
    <row r="194" spans="1:4" s="373" customFormat="1" ht="12.75" customHeight="1" x14ac:dyDescent="0.25">
      <c r="A194" s="394"/>
      <c r="B194" s="395"/>
      <c r="D194" s="601"/>
    </row>
    <row r="195" spans="1:4" s="373" customFormat="1" ht="12.75" customHeight="1" x14ac:dyDescent="0.25">
      <c r="A195" s="394"/>
      <c r="B195" s="395"/>
      <c r="D195" s="601"/>
    </row>
    <row r="196" spans="1:4" s="373" customFormat="1" ht="12.75" customHeight="1" x14ac:dyDescent="0.25">
      <c r="A196" s="394"/>
      <c r="B196" s="395"/>
      <c r="D196" s="601"/>
    </row>
    <row r="197" spans="1:4" s="373" customFormat="1" ht="12.75" customHeight="1" x14ac:dyDescent="0.25">
      <c r="A197" s="394"/>
      <c r="B197" s="395"/>
      <c r="D197" s="601"/>
    </row>
    <row r="198" spans="1:4" s="373" customFormat="1" ht="12.75" customHeight="1" x14ac:dyDescent="0.25">
      <c r="A198" s="394"/>
      <c r="B198" s="395"/>
      <c r="D198" s="601"/>
    </row>
    <row r="199" spans="1:4" s="373" customFormat="1" ht="12.75" customHeight="1" x14ac:dyDescent="0.25">
      <c r="A199" s="394"/>
      <c r="B199" s="395"/>
      <c r="D199" s="601"/>
    </row>
    <row r="200" spans="1:4" s="373" customFormat="1" ht="12.75" customHeight="1" x14ac:dyDescent="0.25">
      <c r="A200" s="394"/>
      <c r="B200" s="395"/>
      <c r="D200" s="601"/>
    </row>
    <row r="201" spans="1:4" s="373" customFormat="1" ht="12.75" customHeight="1" x14ac:dyDescent="0.25">
      <c r="A201" s="394"/>
      <c r="B201" s="395"/>
      <c r="D201" s="601"/>
    </row>
    <row r="202" spans="1:4" s="373" customFormat="1" ht="12.75" customHeight="1" x14ac:dyDescent="0.25">
      <c r="A202" s="394"/>
      <c r="B202" s="395"/>
      <c r="D202" s="601"/>
    </row>
    <row r="203" spans="1:4" s="373" customFormat="1" ht="12.75" customHeight="1" x14ac:dyDescent="0.25">
      <c r="A203" s="394"/>
      <c r="B203" s="395"/>
      <c r="D203" s="601"/>
    </row>
    <row r="204" spans="1:4" s="373" customFormat="1" ht="12.75" customHeight="1" x14ac:dyDescent="0.25">
      <c r="A204" s="394"/>
      <c r="B204" s="395"/>
      <c r="D204" s="601"/>
    </row>
    <row r="205" spans="1:4" s="373" customFormat="1" ht="12.75" customHeight="1" x14ac:dyDescent="0.25">
      <c r="A205" s="394"/>
      <c r="B205" s="395"/>
      <c r="D205" s="601"/>
    </row>
    <row r="206" spans="1:4" s="373" customFormat="1" ht="12.75" customHeight="1" x14ac:dyDescent="0.25">
      <c r="A206" s="394"/>
      <c r="B206" s="395"/>
      <c r="D206" s="601"/>
    </row>
    <row r="207" spans="1:4" s="373" customFormat="1" ht="12.75" customHeight="1" x14ac:dyDescent="0.25">
      <c r="A207" s="394"/>
      <c r="B207" s="395"/>
      <c r="D207" s="601"/>
    </row>
    <row r="208" spans="1:4" s="373" customFormat="1" ht="12.75" customHeight="1" x14ac:dyDescent="0.25">
      <c r="A208" s="394"/>
      <c r="B208" s="395"/>
      <c r="D208" s="601"/>
    </row>
    <row r="209" spans="1:4" s="373" customFormat="1" ht="12.75" customHeight="1" x14ac:dyDescent="0.25">
      <c r="A209" s="394"/>
      <c r="B209" s="395"/>
      <c r="D209" s="601"/>
    </row>
    <row r="210" spans="1:4" s="373" customFormat="1" ht="12.75" customHeight="1" x14ac:dyDescent="0.25">
      <c r="A210" s="394"/>
      <c r="B210" s="395"/>
      <c r="D210" s="601"/>
    </row>
    <row r="211" spans="1:4" s="373" customFormat="1" ht="12.75" customHeight="1" x14ac:dyDescent="0.25">
      <c r="A211" s="394"/>
      <c r="B211" s="395"/>
      <c r="D211" s="601"/>
    </row>
    <row r="212" spans="1:4" s="373" customFormat="1" ht="12.75" customHeight="1" x14ac:dyDescent="0.25">
      <c r="A212" s="394"/>
      <c r="B212" s="395"/>
      <c r="D212" s="601"/>
    </row>
    <row r="213" spans="1:4" s="373" customFormat="1" ht="12.75" customHeight="1" x14ac:dyDescent="0.25">
      <c r="A213" s="394"/>
      <c r="B213" s="395"/>
      <c r="D213" s="601"/>
    </row>
    <row r="214" spans="1:4" s="373" customFormat="1" ht="12.75" customHeight="1" x14ac:dyDescent="0.25">
      <c r="A214" s="394"/>
      <c r="B214" s="395"/>
      <c r="D214" s="601"/>
    </row>
    <row r="215" spans="1:4" s="373" customFormat="1" ht="12.75" customHeight="1" x14ac:dyDescent="0.25">
      <c r="A215" s="394"/>
      <c r="B215" s="395"/>
      <c r="D215" s="601"/>
    </row>
    <row r="216" spans="1:4" s="373" customFormat="1" ht="12.75" customHeight="1" x14ac:dyDescent="0.25">
      <c r="A216" s="394"/>
      <c r="B216" s="395"/>
      <c r="D216" s="601"/>
    </row>
    <row r="217" spans="1:4" s="373" customFormat="1" ht="12.75" customHeight="1" x14ac:dyDescent="0.25">
      <c r="A217" s="394"/>
      <c r="B217" s="395"/>
      <c r="D217" s="601"/>
    </row>
    <row r="218" spans="1:4" s="373" customFormat="1" ht="12.75" customHeight="1" x14ac:dyDescent="0.25">
      <c r="A218" s="394"/>
      <c r="B218" s="395"/>
      <c r="D218" s="601"/>
    </row>
    <row r="219" spans="1:4" s="373" customFormat="1" ht="12.75" customHeight="1" x14ac:dyDescent="0.25">
      <c r="A219" s="394"/>
      <c r="B219" s="395"/>
      <c r="D219" s="601"/>
    </row>
    <row r="220" spans="1:4" s="373" customFormat="1" ht="12.75" customHeight="1" x14ac:dyDescent="0.25">
      <c r="A220" s="394"/>
      <c r="B220" s="395"/>
      <c r="D220" s="601"/>
    </row>
    <row r="221" spans="1:4" s="373" customFormat="1" ht="12.75" customHeight="1" x14ac:dyDescent="0.25">
      <c r="A221" s="394"/>
      <c r="B221" s="395"/>
      <c r="D221" s="601"/>
    </row>
    <row r="222" spans="1:4" s="373" customFormat="1" ht="12.75" customHeight="1" x14ac:dyDescent="0.25">
      <c r="A222" s="394"/>
      <c r="B222" s="395"/>
      <c r="D222" s="601"/>
    </row>
    <row r="223" spans="1:4" s="373" customFormat="1" ht="12.75" customHeight="1" x14ac:dyDescent="0.25">
      <c r="A223" s="394"/>
      <c r="B223" s="395"/>
      <c r="D223" s="601"/>
    </row>
    <row r="224" spans="1:4" s="373" customFormat="1" ht="12.75" customHeight="1" x14ac:dyDescent="0.25">
      <c r="A224" s="394"/>
      <c r="B224" s="395"/>
      <c r="D224" s="601"/>
    </row>
    <row r="225" spans="1:4" s="373" customFormat="1" ht="12.75" customHeight="1" x14ac:dyDescent="0.25">
      <c r="A225" s="394"/>
      <c r="B225" s="395"/>
      <c r="D225" s="601"/>
    </row>
    <row r="226" spans="1:4" s="373" customFormat="1" ht="12.75" customHeight="1" x14ac:dyDescent="0.25">
      <c r="A226" s="394"/>
      <c r="B226" s="395"/>
      <c r="D226" s="601"/>
    </row>
    <row r="227" spans="1:4" s="373" customFormat="1" ht="12.75" customHeight="1" x14ac:dyDescent="0.25">
      <c r="A227" s="394"/>
      <c r="B227" s="395"/>
      <c r="D227" s="601"/>
    </row>
    <row r="228" spans="1:4" s="373" customFormat="1" ht="12.75" customHeight="1" x14ac:dyDescent="0.25">
      <c r="A228" s="394"/>
      <c r="B228" s="395"/>
      <c r="D228" s="601"/>
    </row>
    <row r="229" spans="1:4" s="373" customFormat="1" ht="12.75" customHeight="1" x14ac:dyDescent="0.25">
      <c r="A229" s="394"/>
      <c r="B229" s="395"/>
      <c r="D229" s="601"/>
    </row>
    <row r="230" spans="1:4" s="373" customFormat="1" ht="12.75" customHeight="1" x14ac:dyDescent="0.25">
      <c r="A230" s="394"/>
      <c r="B230" s="395"/>
      <c r="D230" s="601"/>
    </row>
    <row r="231" spans="1:4" s="373" customFormat="1" ht="12.75" customHeight="1" x14ac:dyDescent="0.25">
      <c r="A231" s="394"/>
      <c r="B231" s="395"/>
      <c r="D231" s="601"/>
    </row>
    <row r="232" spans="1:4" s="373" customFormat="1" ht="12.75" customHeight="1" x14ac:dyDescent="0.25">
      <c r="A232" s="394"/>
      <c r="B232" s="395"/>
      <c r="D232" s="601"/>
    </row>
    <row r="233" spans="1:4" s="373" customFormat="1" ht="12.75" customHeight="1" x14ac:dyDescent="0.25">
      <c r="A233" s="394"/>
      <c r="B233" s="395"/>
      <c r="D233" s="601"/>
    </row>
    <row r="234" spans="1:4" s="373" customFormat="1" ht="12.75" customHeight="1" x14ac:dyDescent="0.25">
      <c r="A234" s="394"/>
      <c r="B234" s="395"/>
      <c r="D234" s="601"/>
    </row>
    <row r="235" spans="1:4" s="373" customFormat="1" ht="12.75" customHeight="1" x14ac:dyDescent="0.25">
      <c r="A235" s="394"/>
      <c r="B235" s="395"/>
      <c r="D235" s="601"/>
    </row>
    <row r="236" spans="1:4" s="373" customFormat="1" ht="12.75" customHeight="1" x14ac:dyDescent="0.25">
      <c r="A236" s="394"/>
      <c r="B236" s="395"/>
      <c r="D236" s="601"/>
    </row>
    <row r="237" spans="1:4" s="373" customFormat="1" ht="12.75" customHeight="1" x14ac:dyDescent="0.25">
      <c r="A237" s="394"/>
      <c r="B237" s="395"/>
      <c r="D237" s="601"/>
    </row>
    <row r="238" spans="1:4" s="373" customFormat="1" ht="12.75" customHeight="1" x14ac:dyDescent="0.25">
      <c r="A238" s="394"/>
      <c r="B238" s="395"/>
      <c r="D238" s="601"/>
    </row>
    <row r="239" spans="1:4" s="373" customFormat="1" ht="12.75" customHeight="1" x14ac:dyDescent="0.25">
      <c r="A239" s="394"/>
      <c r="B239" s="395"/>
      <c r="D239" s="601"/>
    </row>
    <row r="240" spans="1:4" s="373" customFormat="1" ht="12.75" customHeight="1" x14ac:dyDescent="0.25">
      <c r="A240" s="394"/>
      <c r="B240" s="395"/>
      <c r="D240" s="601"/>
    </row>
    <row r="241" spans="1:4" s="373" customFormat="1" ht="12.75" customHeight="1" x14ac:dyDescent="0.25">
      <c r="A241" s="394"/>
      <c r="B241" s="395"/>
      <c r="D241" s="601"/>
    </row>
    <row r="242" spans="1:4" s="373" customFormat="1" ht="12.75" customHeight="1" x14ac:dyDescent="0.25">
      <c r="A242" s="394"/>
      <c r="B242" s="395"/>
      <c r="D242" s="601"/>
    </row>
    <row r="243" spans="1:4" s="373" customFormat="1" ht="12.75" customHeight="1" x14ac:dyDescent="0.25">
      <c r="A243" s="394"/>
      <c r="B243" s="395"/>
      <c r="D243" s="601"/>
    </row>
    <row r="244" spans="1:4" s="373" customFormat="1" ht="12.75" customHeight="1" x14ac:dyDescent="0.25">
      <c r="A244" s="394"/>
      <c r="B244" s="395"/>
      <c r="D244" s="601"/>
    </row>
    <row r="245" spans="1:4" s="373" customFormat="1" ht="12.75" customHeight="1" x14ac:dyDescent="0.25">
      <c r="A245" s="394"/>
      <c r="B245" s="395"/>
      <c r="D245" s="601"/>
    </row>
    <row r="246" spans="1:4" s="373" customFormat="1" ht="12.75" customHeight="1" x14ac:dyDescent="0.25">
      <c r="A246" s="394"/>
      <c r="B246" s="395"/>
      <c r="D246" s="601"/>
    </row>
    <row r="247" spans="1:4" s="373" customFormat="1" ht="12.75" customHeight="1" x14ac:dyDescent="0.25">
      <c r="A247" s="394"/>
      <c r="B247" s="395"/>
      <c r="D247" s="601"/>
    </row>
    <row r="248" spans="1:4" s="373" customFormat="1" ht="12.75" customHeight="1" x14ac:dyDescent="0.25">
      <c r="A248" s="394"/>
      <c r="B248" s="395"/>
      <c r="D248" s="601"/>
    </row>
    <row r="249" spans="1:4" s="373" customFormat="1" ht="12.75" customHeight="1" x14ac:dyDescent="0.25">
      <c r="A249" s="394"/>
      <c r="B249" s="395"/>
      <c r="D249" s="601"/>
    </row>
    <row r="250" spans="1:4" s="373" customFormat="1" ht="12.75" customHeight="1" x14ac:dyDescent="0.25">
      <c r="A250" s="394"/>
      <c r="B250" s="395"/>
      <c r="D250" s="601"/>
    </row>
    <row r="251" spans="1:4" s="373" customFormat="1" ht="12.75" customHeight="1" x14ac:dyDescent="0.25">
      <c r="A251" s="394"/>
      <c r="B251" s="395"/>
      <c r="D251" s="601"/>
    </row>
    <row r="252" spans="1:4" s="373" customFormat="1" ht="12.75" customHeight="1" x14ac:dyDescent="0.25">
      <c r="A252" s="394"/>
      <c r="B252" s="395"/>
      <c r="D252" s="601"/>
    </row>
    <row r="253" spans="1:4" s="373" customFormat="1" ht="12.75" customHeight="1" x14ac:dyDescent="0.25">
      <c r="A253" s="394"/>
      <c r="B253" s="395"/>
      <c r="D253" s="601"/>
    </row>
    <row r="254" spans="1:4" s="373" customFormat="1" ht="12.75" customHeight="1" x14ac:dyDescent="0.25">
      <c r="A254" s="394"/>
      <c r="B254" s="395"/>
      <c r="D254" s="601"/>
    </row>
    <row r="255" spans="1:4" s="373" customFormat="1" ht="12.75" customHeight="1" x14ac:dyDescent="0.25">
      <c r="A255" s="394"/>
      <c r="B255" s="395"/>
      <c r="D255" s="601"/>
    </row>
    <row r="256" spans="1:4" s="373" customFormat="1" ht="12.75" customHeight="1" x14ac:dyDescent="0.25">
      <c r="A256" s="394"/>
      <c r="B256" s="395"/>
      <c r="D256" s="601"/>
    </row>
    <row r="257" spans="1:4" s="373" customFormat="1" ht="12.75" customHeight="1" x14ac:dyDescent="0.25">
      <c r="A257" s="394"/>
      <c r="B257" s="395"/>
      <c r="D257" s="601"/>
    </row>
    <row r="258" spans="1:4" s="373" customFormat="1" ht="12.75" customHeight="1" x14ac:dyDescent="0.25">
      <c r="A258" s="394"/>
      <c r="B258" s="395"/>
      <c r="D258" s="601"/>
    </row>
    <row r="259" spans="1:4" s="373" customFormat="1" ht="12.75" customHeight="1" x14ac:dyDescent="0.25">
      <c r="A259" s="394"/>
      <c r="B259" s="395"/>
      <c r="D259" s="601"/>
    </row>
    <row r="260" spans="1:4" s="373" customFormat="1" ht="12.75" customHeight="1" x14ac:dyDescent="0.25">
      <c r="A260" s="394"/>
      <c r="B260" s="395"/>
      <c r="D260" s="601"/>
    </row>
    <row r="261" spans="1:4" s="373" customFormat="1" ht="12.75" customHeight="1" x14ac:dyDescent="0.25">
      <c r="A261" s="394"/>
      <c r="B261" s="395"/>
      <c r="D261" s="601"/>
    </row>
  </sheetData>
  <mergeCells count="2">
    <mergeCell ref="A3:C6"/>
    <mergeCell ref="A1:E2"/>
  </mergeCells>
  <dataValidations count="1">
    <dataValidation type="list" allowBlank="1" showInputMessage="1" showErrorMessage="1" sqref="D11 D17 D20 D14 D23 D26 D29:D30 D33:D34 D39 D37 D42 D44 D47 D49 D52 D54 D58 D61 D64 D67">
      <formula1>$K$3:$K$4</formula1>
    </dataValidation>
  </dataValidations>
  <printOptions horizontalCentered="1"/>
  <pageMargins left="0.118110236220472" right="0.118110236220472" top="0.118110236220472" bottom="0.511811023622047" header="0" footer="0.23622047244094499"/>
  <pageSetup paperSize="9" scale="75" fitToHeight="0" orientation="portrait" r:id="rId1"/>
  <headerFooter>
    <oddFooter>&amp;L&amp;"Calibri,Regular"DCN 2724&amp;R&amp;"Calibri,Regular"Effective date: May 2018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R254"/>
  <sheetViews>
    <sheetView zoomScale="150" zoomScaleNormal="150" workbookViewId="0">
      <selection activeCell="I24" sqref="H24:I24"/>
    </sheetView>
  </sheetViews>
  <sheetFormatPr defaultColWidth="9.1796875" defaultRowHeight="13" x14ac:dyDescent="0.3"/>
  <cols>
    <col min="1" max="1" width="5.7265625" style="61" customWidth="1"/>
    <col min="2" max="2" width="66.1796875" style="69" customWidth="1"/>
    <col min="3" max="3" width="12.7265625" style="41" customWidth="1"/>
    <col min="4" max="4" width="29.26953125" style="41" customWidth="1"/>
    <col min="5" max="5" width="10.81640625" style="8" customWidth="1"/>
    <col min="6" max="6" width="3.81640625" style="8" customWidth="1"/>
    <col min="7" max="14" width="9.1796875" style="8"/>
    <col min="15" max="15" width="13.7265625" style="8" customWidth="1"/>
    <col min="16" max="44" width="9.1796875" style="8"/>
    <col min="45" max="16384" width="9.1796875" style="41"/>
  </cols>
  <sheetData>
    <row r="1" spans="1:15" s="8" customFormat="1" ht="21" customHeight="1" x14ac:dyDescent="0.3">
      <c r="A1" s="1069" t="s">
        <v>636</v>
      </c>
      <c r="B1" s="1069"/>
      <c r="C1" s="1069"/>
      <c r="D1" s="1069"/>
      <c r="E1" s="1069"/>
      <c r="F1" s="268"/>
    </row>
    <row r="2" spans="1:15" ht="21" customHeight="1" thickBot="1" x14ac:dyDescent="0.35">
      <c r="A2" s="1069"/>
      <c r="B2" s="1069"/>
      <c r="C2" s="1069"/>
      <c r="D2" s="1069"/>
      <c r="E2" s="1069"/>
      <c r="F2" s="268"/>
    </row>
    <row r="3" spans="1:15" ht="12.75" customHeight="1" x14ac:dyDescent="0.3">
      <c r="A3" s="319" t="s">
        <v>35</v>
      </c>
      <c r="B3" s="320" t="s">
        <v>631</v>
      </c>
      <c r="C3" s="321" t="s">
        <v>0</v>
      </c>
      <c r="D3" s="1094"/>
      <c r="E3" s="1095"/>
      <c r="F3" s="322"/>
    </row>
    <row r="4" spans="1:15" ht="12.75" customHeight="1" x14ac:dyDescent="0.3">
      <c r="A4" s="323"/>
      <c r="B4" s="324" t="s">
        <v>36</v>
      </c>
      <c r="C4" s="238" t="s">
        <v>361</v>
      </c>
      <c r="D4" s="1096"/>
      <c r="E4" s="1097"/>
      <c r="F4" s="325"/>
    </row>
    <row r="5" spans="1:15" ht="12.75" customHeight="1" x14ac:dyDescent="0.3">
      <c r="A5" s="326" t="s">
        <v>37</v>
      </c>
      <c r="B5" s="327" t="s">
        <v>38</v>
      </c>
      <c r="C5" s="328" t="s">
        <v>603</v>
      </c>
      <c r="D5" s="1098"/>
      <c r="E5" s="1097"/>
      <c r="F5" s="325"/>
      <c r="G5" s="40" t="s">
        <v>39</v>
      </c>
    </row>
    <row r="6" spans="1:15" ht="12.75" customHeight="1" x14ac:dyDescent="0.3">
      <c r="A6" s="329" t="s">
        <v>39</v>
      </c>
      <c r="B6" s="330" t="s">
        <v>630</v>
      </c>
      <c r="C6" s="238" t="s">
        <v>680</v>
      </c>
      <c r="D6" s="1096"/>
      <c r="E6" s="1097"/>
      <c r="F6" s="325"/>
      <c r="G6" s="40" t="s">
        <v>37</v>
      </c>
    </row>
    <row r="7" spans="1:15" ht="12.75" customHeight="1" thickBot="1" x14ac:dyDescent="0.35">
      <c r="A7" s="331"/>
      <c r="B7" s="332" t="s">
        <v>548</v>
      </c>
      <c r="C7" s="131" t="s">
        <v>681</v>
      </c>
      <c r="D7" s="1096"/>
      <c r="E7" s="1097"/>
      <c r="F7" s="325"/>
      <c r="G7" s="40" t="s">
        <v>35</v>
      </c>
    </row>
    <row r="8" spans="1:15" ht="12.75" customHeight="1" thickBot="1" x14ac:dyDescent="0.35">
      <c r="A8" s="697"/>
      <c r="B8" s="333"/>
      <c r="C8" s="334" t="s">
        <v>498</v>
      </c>
      <c r="D8" s="1092"/>
      <c r="E8" s="1093"/>
      <c r="F8" s="325"/>
      <c r="G8" s="40" t="s">
        <v>77</v>
      </c>
    </row>
    <row r="9" spans="1:15" ht="12.75" customHeight="1" x14ac:dyDescent="0.3">
      <c r="A9" s="1099" t="s">
        <v>484</v>
      </c>
      <c r="B9" s="1100"/>
      <c r="C9" s="1087" t="s">
        <v>452</v>
      </c>
      <c r="D9" s="1088"/>
      <c r="E9" s="1089"/>
      <c r="F9" s="83"/>
    </row>
    <row r="10" spans="1:15" ht="16" thickBot="1" x14ac:dyDescent="0.35">
      <c r="A10" s="1101" t="str">
        <f>IF(OR($C$27="Red",$C$37="Red",$C$61="Red",$C$75="Red"),"Red",IF(OR($C$27="Yellow",$C$37="Yellow",$C$61="Yellow",$C$75="Yellow"),"Yellow",IF(OR($C$27="Green",$C$37="Green",$C$61="Green",$C$75="Green"),"Green","")))</f>
        <v/>
      </c>
      <c r="B10" s="1102"/>
      <c r="C10" s="1090"/>
      <c r="D10" s="1090"/>
      <c r="E10" s="1091"/>
      <c r="F10" s="84"/>
    </row>
    <row r="11" spans="1:15" ht="13.5" thickBot="1" x14ac:dyDescent="0.35">
      <c r="A11" s="1085" t="s">
        <v>40</v>
      </c>
      <c r="B11" s="1086"/>
      <c r="C11" s="633" t="s">
        <v>349</v>
      </c>
      <c r="D11" s="634" t="s">
        <v>318</v>
      </c>
      <c r="E11" s="604" t="s">
        <v>204</v>
      </c>
      <c r="F11" s="335"/>
      <c r="G11" s="1082" t="s">
        <v>782</v>
      </c>
      <c r="H11" s="1083"/>
      <c r="I11" s="1083"/>
      <c r="J11" s="1083"/>
      <c r="K11" s="1083"/>
      <c r="L11" s="1083"/>
      <c r="M11" s="1083"/>
      <c r="N11" s="1083"/>
      <c r="O11" s="1084"/>
    </row>
    <row r="12" spans="1:15" x14ac:dyDescent="0.3">
      <c r="A12" s="336">
        <v>1</v>
      </c>
      <c r="B12" s="337" t="s">
        <v>41</v>
      </c>
      <c r="C12" s="338"/>
      <c r="D12" s="196"/>
      <c r="E12" s="339"/>
      <c r="F12" s="340"/>
      <c r="G12" s="341" t="s">
        <v>35</v>
      </c>
      <c r="H12" s="342" t="s">
        <v>604</v>
      </c>
      <c r="I12" s="342"/>
      <c r="J12" s="342"/>
      <c r="K12" s="342"/>
      <c r="L12" s="342"/>
      <c r="M12" s="342"/>
      <c r="N12" s="342"/>
      <c r="O12" s="343"/>
    </row>
    <row r="13" spans="1:15" x14ac:dyDescent="0.3">
      <c r="A13" s="344">
        <v>2</v>
      </c>
      <c r="B13" s="345" t="s">
        <v>42</v>
      </c>
      <c r="C13" s="346"/>
      <c r="D13" s="206"/>
      <c r="E13" s="156"/>
      <c r="F13" s="135"/>
      <c r="G13" s="347" t="s">
        <v>37</v>
      </c>
      <c r="H13" s="63" t="s">
        <v>605</v>
      </c>
      <c r="I13" s="63"/>
      <c r="J13" s="63"/>
      <c r="K13" s="63"/>
      <c r="L13" s="63"/>
      <c r="M13" s="63"/>
      <c r="N13" s="63"/>
      <c r="O13" s="348"/>
    </row>
    <row r="14" spans="1:15" ht="13.5" thickBot="1" x14ac:dyDescent="0.35">
      <c r="A14" s="344">
        <v>3</v>
      </c>
      <c r="B14" s="345" t="s">
        <v>71</v>
      </c>
      <c r="C14" s="346"/>
      <c r="D14" s="206"/>
      <c r="E14" s="339"/>
      <c r="F14" s="135"/>
      <c r="G14" s="349" t="s">
        <v>39</v>
      </c>
      <c r="H14" s="350" t="s">
        <v>606</v>
      </c>
      <c r="I14" s="350"/>
      <c r="J14" s="350"/>
      <c r="K14" s="350"/>
      <c r="L14" s="350"/>
      <c r="M14" s="350"/>
      <c r="N14" s="350"/>
      <c r="O14" s="351"/>
    </row>
    <row r="15" spans="1:15" x14ac:dyDescent="0.3">
      <c r="A15" s="344">
        <v>4</v>
      </c>
      <c r="B15" s="345" t="s">
        <v>887</v>
      </c>
      <c r="C15" s="346"/>
      <c r="D15" s="869"/>
      <c r="E15" s="339"/>
      <c r="F15" s="870"/>
      <c r="G15" s="63"/>
      <c r="H15" s="63"/>
      <c r="I15" s="63"/>
      <c r="J15" s="63"/>
      <c r="K15" s="63"/>
      <c r="L15" s="63"/>
      <c r="M15" s="63"/>
      <c r="N15" s="63"/>
      <c r="O15" s="63"/>
    </row>
    <row r="16" spans="1:15" x14ac:dyDescent="0.3">
      <c r="A16" s="344">
        <v>5</v>
      </c>
      <c r="B16" s="345" t="s">
        <v>43</v>
      </c>
      <c r="C16" s="346"/>
      <c r="D16" s="206"/>
      <c r="E16" s="156"/>
      <c r="F16" s="139"/>
    </row>
    <row r="17" spans="1:44" x14ac:dyDescent="0.3">
      <c r="A17" s="344">
        <v>6</v>
      </c>
      <c r="B17" s="863" t="s">
        <v>44</v>
      </c>
      <c r="C17" s="346"/>
      <c r="D17" s="206"/>
      <c r="E17" s="156"/>
      <c r="F17" s="139"/>
    </row>
    <row r="18" spans="1:44" x14ac:dyDescent="0.3">
      <c r="A18" s="344">
        <v>7</v>
      </c>
      <c r="B18" s="345" t="s">
        <v>45</v>
      </c>
      <c r="C18" s="346"/>
      <c r="D18" s="206"/>
      <c r="E18" s="156"/>
      <c r="F18" s="139"/>
    </row>
    <row r="19" spans="1:44" x14ac:dyDescent="0.3">
      <c r="A19" s="344">
        <v>8</v>
      </c>
      <c r="B19" s="863" t="s">
        <v>891</v>
      </c>
      <c r="C19" s="346"/>
      <c r="D19" s="206"/>
      <c r="E19" s="156"/>
      <c r="F19" s="139"/>
    </row>
    <row r="20" spans="1:44" x14ac:dyDescent="0.3">
      <c r="A20" s="344">
        <v>9</v>
      </c>
      <c r="B20" s="345" t="s">
        <v>497</v>
      </c>
      <c r="C20" s="346"/>
      <c r="D20" s="206"/>
      <c r="E20" s="156"/>
      <c r="F20" s="139"/>
    </row>
    <row r="21" spans="1:44" x14ac:dyDescent="0.3">
      <c r="A21" s="344">
        <v>10</v>
      </c>
      <c r="B21" s="842" t="s">
        <v>805</v>
      </c>
      <c r="C21" s="346"/>
      <c r="D21" s="841"/>
      <c r="E21" s="156"/>
      <c r="F21" s="840"/>
    </row>
    <row r="22" spans="1:44" x14ac:dyDescent="0.3">
      <c r="A22" s="344">
        <v>11</v>
      </c>
      <c r="B22" s="345" t="s">
        <v>46</v>
      </c>
      <c r="C22" s="843"/>
      <c r="D22" s="206"/>
      <c r="E22" s="156"/>
      <c r="F22" s="139"/>
    </row>
    <row r="23" spans="1:44" s="352" customFormat="1" x14ac:dyDescent="0.3">
      <c r="A23" s="344">
        <v>12</v>
      </c>
      <c r="B23" s="345" t="s">
        <v>72</v>
      </c>
      <c r="C23" s="346"/>
      <c r="D23" s="157"/>
      <c r="E23" s="156"/>
      <c r="F23" s="139"/>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x14ac:dyDescent="0.3">
      <c r="A24" s="344">
        <v>13</v>
      </c>
      <c r="B24" s="345" t="s">
        <v>847</v>
      </c>
      <c r="C24" s="346"/>
      <c r="D24" s="157"/>
      <c r="E24" s="156"/>
      <c r="F24" s="139"/>
    </row>
    <row r="25" spans="1:44" x14ac:dyDescent="0.3">
      <c r="A25" s="344">
        <v>14</v>
      </c>
      <c r="B25" s="345" t="s">
        <v>47</v>
      </c>
      <c r="C25" s="346"/>
      <c r="D25" s="206"/>
      <c r="E25" s="156"/>
      <c r="F25" s="139"/>
    </row>
    <row r="26" spans="1:44" ht="13.5" thickBot="1" x14ac:dyDescent="0.35">
      <c r="A26" s="344">
        <v>15</v>
      </c>
      <c r="B26" s="353" t="s">
        <v>683</v>
      </c>
      <c r="C26" s="346"/>
      <c r="D26" s="354"/>
      <c r="E26" s="168"/>
      <c r="F26" s="139"/>
    </row>
    <row r="27" spans="1:44" ht="13.5" thickBot="1" x14ac:dyDescent="0.35">
      <c r="A27" s="1076" t="s">
        <v>783</v>
      </c>
      <c r="B27" s="1077"/>
      <c r="C27" s="355" t="str">
        <f>IF(COUNTIF($C$12:$C$26,"Red"),"Red",IF(COUNTIF($C$12:$C$26,"Yellow"),"Yellow",IF(COUNTIF($C$12:$C$26,"Green"),"Green"," ")))</f>
        <v xml:space="preserve"> </v>
      </c>
      <c r="D27" s="356"/>
      <c r="E27" s="357"/>
    </row>
    <row r="28" spans="1:44" ht="12.75" customHeight="1" thickBot="1" x14ac:dyDescent="0.35">
      <c r="A28" s="1080" t="s">
        <v>48</v>
      </c>
      <c r="B28" s="1080"/>
      <c r="C28" s="635" t="s">
        <v>349</v>
      </c>
      <c r="D28" s="636" t="s">
        <v>318</v>
      </c>
      <c r="E28" s="637" t="s">
        <v>204</v>
      </c>
      <c r="F28" s="358"/>
      <c r="G28" s="1082" t="s">
        <v>782</v>
      </c>
      <c r="H28" s="1083"/>
      <c r="I28" s="1083"/>
      <c r="J28" s="1083"/>
      <c r="K28" s="1083"/>
      <c r="L28" s="1083"/>
      <c r="M28" s="1083"/>
      <c r="N28" s="1083"/>
      <c r="O28" s="1084"/>
    </row>
    <row r="29" spans="1:44" x14ac:dyDescent="0.3">
      <c r="A29" s="336">
        <v>16</v>
      </c>
      <c r="B29" s="359" t="s">
        <v>807</v>
      </c>
      <c r="C29" s="338"/>
      <c r="D29" s="360"/>
      <c r="E29" s="361"/>
      <c r="F29" s="139"/>
      <c r="G29" s="362" t="s">
        <v>35</v>
      </c>
      <c r="H29" s="63" t="s">
        <v>367</v>
      </c>
      <c r="I29" s="63"/>
      <c r="J29" s="63"/>
      <c r="K29" s="63"/>
      <c r="L29" s="63"/>
      <c r="M29" s="63"/>
      <c r="N29" s="63"/>
      <c r="O29" s="348"/>
    </row>
    <row r="30" spans="1:44" x14ac:dyDescent="0.3">
      <c r="A30" s="344">
        <v>17</v>
      </c>
      <c r="B30" s="363" t="s">
        <v>73</v>
      </c>
      <c r="C30" s="346"/>
      <c r="D30" s="47"/>
      <c r="E30" s="156"/>
      <c r="F30" s="139"/>
      <c r="G30" s="347" t="s">
        <v>37</v>
      </c>
      <c r="H30" s="63" t="s">
        <v>368</v>
      </c>
      <c r="I30" s="63"/>
      <c r="J30" s="63"/>
      <c r="K30" s="63"/>
      <c r="L30" s="63"/>
      <c r="M30" s="63"/>
      <c r="N30" s="63"/>
      <c r="O30" s="348"/>
    </row>
    <row r="31" spans="1:44" ht="13.5" thickBot="1" x14ac:dyDescent="0.35">
      <c r="A31" s="336">
        <v>18</v>
      </c>
      <c r="B31" s="363" t="s">
        <v>49</v>
      </c>
      <c r="C31" s="346"/>
      <c r="D31" s="47"/>
      <c r="E31" s="156"/>
      <c r="F31" s="139"/>
      <c r="G31" s="349" t="s">
        <v>39</v>
      </c>
      <c r="H31" s="350" t="s">
        <v>369</v>
      </c>
      <c r="I31" s="350"/>
      <c r="J31" s="350"/>
      <c r="K31" s="350"/>
      <c r="L31" s="350"/>
      <c r="M31" s="350"/>
      <c r="N31" s="350"/>
      <c r="O31" s="351"/>
    </row>
    <row r="32" spans="1:44" x14ac:dyDescent="0.3">
      <c r="A32" s="344">
        <v>19</v>
      </c>
      <c r="B32" s="363" t="s">
        <v>50</v>
      </c>
      <c r="C32" s="346"/>
      <c r="D32" s="47"/>
      <c r="E32" s="156"/>
      <c r="F32" s="139"/>
    </row>
    <row r="33" spans="1:15" x14ac:dyDescent="0.3">
      <c r="A33" s="336">
        <v>20</v>
      </c>
      <c r="B33" s="363" t="s">
        <v>51</v>
      </c>
      <c r="C33" s="346"/>
      <c r="D33" s="47"/>
      <c r="E33" s="156"/>
      <c r="F33" s="139"/>
    </row>
    <row r="34" spans="1:15" x14ac:dyDescent="0.3">
      <c r="A34" s="344">
        <v>21</v>
      </c>
      <c r="B34" s="363" t="s">
        <v>665</v>
      </c>
      <c r="C34" s="346"/>
      <c r="D34" s="47"/>
      <c r="E34" s="156"/>
      <c r="F34" s="139"/>
    </row>
    <row r="35" spans="1:15" x14ac:dyDescent="0.3">
      <c r="A35" s="336">
        <v>22</v>
      </c>
      <c r="B35" s="363" t="s">
        <v>169</v>
      </c>
      <c r="C35" s="346"/>
      <c r="D35" s="47"/>
      <c r="E35" s="156"/>
      <c r="F35" s="139"/>
    </row>
    <row r="36" spans="1:15" ht="13.5" thickBot="1" x14ac:dyDescent="0.35">
      <c r="A36" s="344">
        <v>23</v>
      </c>
      <c r="B36" s="364" t="s">
        <v>74</v>
      </c>
      <c r="C36" s="346"/>
      <c r="D36" s="54"/>
      <c r="E36" s="168"/>
      <c r="F36" s="139"/>
    </row>
    <row r="37" spans="1:15" ht="13.5" thickBot="1" x14ac:dyDescent="0.35">
      <c r="A37" s="1076" t="s">
        <v>783</v>
      </c>
      <c r="B37" s="1077"/>
      <c r="C37" s="355" t="str">
        <f>IF(COUNTIF(C$29:C$36,"Red"),"Red",IF(COUNTIF(C$29:C$36,"Yellow"),"Yellow",IF(COUNTIF(C$29:C$36,"Green"),"Green"," ")))</f>
        <v xml:space="preserve"> </v>
      </c>
      <c r="D37" s="356"/>
      <c r="E37" s="357"/>
    </row>
    <row r="38" spans="1:15" ht="12.75" customHeight="1" thickBot="1" x14ac:dyDescent="0.35">
      <c r="A38" s="1079" t="s">
        <v>52</v>
      </c>
      <c r="B38" s="1080"/>
      <c r="C38" s="635" t="s">
        <v>349</v>
      </c>
      <c r="D38" s="636" t="s">
        <v>318</v>
      </c>
      <c r="E38" s="637" t="s">
        <v>204</v>
      </c>
      <c r="F38" s="358"/>
      <c r="G38" s="1070" t="s">
        <v>782</v>
      </c>
      <c r="H38" s="1071"/>
      <c r="I38" s="1071"/>
      <c r="J38" s="1071"/>
      <c r="K38" s="1071"/>
      <c r="L38" s="1071"/>
      <c r="M38" s="1071"/>
      <c r="N38" s="1071"/>
      <c r="O38" s="1072"/>
    </row>
    <row r="39" spans="1:15" x14ac:dyDescent="0.3">
      <c r="A39" s="46">
        <v>24</v>
      </c>
      <c r="B39" s="727" t="s">
        <v>500</v>
      </c>
      <c r="C39" s="338"/>
      <c r="D39" s="360"/>
      <c r="E39" s="361"/>
      <c r="F39" s="139"/>
      <c r="G39" s="362" t="s">
        <v>35</v>
      </c>
      <c r="H39" s="63" t="s">
        <v>370</v>
      </c>
      <c r="I39" s="63"/>
      <c r="J39" s="63"/>
      <c r="K39" s="63"/>
      <c r="L39" s="63"/>
      <c r="M39" s="63"/>
      <c r="N39" s="63"/>
      <c r="O39" s="348"/>
    </row>
    <row r="40" spans="1:15" x14ac:dyDescent="0.3">
      <c r="A40" s="51">
        <v>25</v>
      </c>
      <c r="B40" s="728" t="s">
        <v>53</v>
      </c>
      <c r="C40" s="346"/>
      <c r="D40" s="47"/>
      <c r="E40" s="156"/>
      <c r="F40" s="139"/>
      <c r="G40" s="347" t="s">
        <v>37</v>
      </c>
      <c r="H40" s="63" t="s">
        <v>368</v>
      </c>
      <c r="I40" s="63"/>
      <c r="J40" s="63"/>
      <c r="K40" s="63"/>
      <c r="L40" s="63"/>
      <c r="M40" s="63"/>
      <c r="N40" s="63"/>
      <c r="O40" s="348"/>
    </row>
    <row r="41" spans="1:15" ht="13.5" thickBot="1" x14ac:dyDescent="0.35">
      <c r="A41" s="51">
        <v>26</v>
      </c>
      <c r="B41" s="728" t="s">
        <v>751</v>
      </c>
      <c r="C41" s="346"/>
      <c r="D41" s="47"/>
      <c r="E41" s="156"/>
      <c r="F41" s="139"/>
      <c r="G41" s="349" t="s">
        <v>39</v>
      </c>
      <c r="H41" s="350" t="s">
        <v>371</v>
      </c>
      <c r="I41" s="350"/>
      <c r="J41" s="350"/>
      <c r="K41" s="350"/>
      <c r="L41" s="350"/>
      <c r="M41" s="350"/>
      <c r="N41" s="350"/>
      <c r="O41" s="351"/>
    </row>
    <row r="42" spans="1:15" x14ac:dyDescent="0.3">
      <c r="A42" s="51">
        <v>27</v>
      </c>
      <c r="B42" s="728" t="s">
        <v>499</v>
      </c>
      <c r="C42" s="346"/>
      <c r="D42" s="47"/>
      <c r="E42" s="156"/>
      <c r="F42" s="139"/>
    </row>
    <row r="43" spans="1:15" x14ac:dyDescent="0.3">
      <c r="A43" s="51">
        <v>28</v>
      </c>
      <c r="B43" s="879" t="s">
        <v>892</v>
      </c>
      <c r="C43" s="346"/>
      <c r="D43" s="47"/>
      <c r="E43" s="156"/>
      <c r="F43" s="139"/>
    </row>
    <row r="44" spans="1:15" x14ac:dyDescent="0.3">
      <c r="A44" s="51">
        <v>29</v>
      </c>
      <c r="B44" s="728" t="s">
        <v>504</v>
      </c>
      <c r="C44" s="346"/>
      <c r="D44" s="47"/>
      <c r="E44" s="156"/>
      <c r="F44" s="139"/>
    </row>
    <row r="45" spans="1:15" x14ac:dyDescent="0.3">
      <c r="A45" s="51">
        <v>30</v>
      </c>
      <c r="B45" s="728" t="s">
        <v>75</v>
      </c>
      <c r="C45" s="346"/>
      <c r="D45" s="47"/>
      <c r="E45" s="156"/>
      <c r="F45" s="139"/>
    </row>
    <row r="46" spans="1:15" x14ac:dyDescent="0.3">
      <c r="A46" s="51">
        <v>31</v>
      </c>
      <c r="B46" s="728" t="s">
        <v>501</v>
      </c>
      <c r="C46" s="346"/>
      <c r="D46" s="47"/>
      <c r="E46" s="156"/>
      <c r="F46" s="139"/>
    </row>
    <row r="47" spans="1:15" x14ac:dyDescent="0.3">
      <c r="A47" s="51">
        <v>32</v>
      </c>
      <c r="B47" s="728" t="s">
        <v>54</v>
      </c>
      <c r="C47" s="346"/>
      <c r="D47" s="47"/>
      <c r="E47" s="156"/>
      <c r="F47" s="139"/>
    </row>
    <row r="48" spans="1:15" x14ac:dyDescent="0.3">
      <c r="A48" s="51">
        <v>33</v>
      </c>
      <c r="B48" s="728" t="s">
        <v>502</v>
      </c>
      <c r="C48" s="365"/>
      <c r="D48" s="47"/>
      <c r="E48" s="156"/>
      <c r="F48" s="139"/>
    </row>
    <row r="49" spans="1:44" x14ac:dyDescent="0.3">
      <c r="A49" s="51">
        <v>34</v>
      </c>
      <c r="B49" s="728" t="s">
        <v>503</v>
      </c>
      <c r="C49" s="346"/>
      <c r="D49" s="47"/>
      <c r="E49" s="156"/>
      <c r="F49" s="139"/>
    </row>
    <row r="50" spans="1:44" x14ac:dyDescent="0.3">
      <c r="A50" s="51">
        <v>35</v>
      </c>
      <c r="B50" s="728" t="s">
        <v>507</v>
      </c>
      <c r="C50" s="346"/>
      <c r="D50" s="47"/>
      <c r="E50" s="156"/>
      <c r="F50" s="139"/>
    </row>
    <row r="51" spans="1:44" x14ac:dyDescent="0.3">
      <c r="A51" s="51">
        <v>36</v>
      </c>
      <c r="B51" s="728" t="s">
        <v>55</v>
      </c>
      <c r="C51" s="346"/>
      <c r="D51" s="47"/>
      <c r="E51" s="156"/>
      <c r="F51" s="139"/>
    </row>
    <row r="52" spans="1:44" x14ac:dyDescent="0.3">
      <c r="A52" s="51">
        <v>37</v>
      </c>
      <c r="B52" s="728" t="s">
        <v>56</v>
      </c>
      <c r="C52" s="346"/>
      <c r="D52" s="47"/>
      <c r="E52" s="156"/>
      <c r="F52" s="139"/>
    </row>
    <row r="53" spans="1:44" ht="26" x14ac:dyDescent="0.3">
      <c r="A53" s="51">
        <v>38</v>
      </c>
      <c r="B53" s="857" t="s">
        <v>893</v>
      </c>
      <c r="C53" s="346"/>
      <c r="D53" s="47" t="s">
        <v>362</v>
      </c>
      <c r="E53" s="156"/>
      <c r="F53" s="139"/>
    </row>
    <row r="54" spans="1:44" x14ac:dyDescent="0.3">
      <c r="A54" s="51">
        <v>39</v>
      </c>
      <c r="B54" s="880" t="s">
        <v>886</v>
      </c>
      <c r="C54" s="346"/>
      <c r="D54" s="867"/>
      <c r="E54" s="156"/>
      <c r="F54" s="866"/>
    </row>
    <row r="55" spans="1:44" x14ac:dyDescent="0.3">
      <c r="A55" s="51">
        <v>40</v>
      </c>
      <c r="B55" s="728" t="s">
        <v>505</v>
      </c>
      <c r="C55" s="346"/>
      <c r="D55" s="47"/>
      <c r="E55" s="156"/>
      <c r="F55" s="139"/>
    </row>
    <row r="56" spans="1:44" x14ac:dyDescent="0.3">
      <c r="A56" s="51">
        <v>41</v>
      </c>
      <c r="B56" s="728" t="s">
        <v>508</v>
      </c>
      <c r="C56" s="346"/>
      <c r="D56" s="47"/>
      <c r="E56" s="156"/>
      <c r="F56" s="139"/>
    </row>
    <row r="57" spans="1:44" x14ac:dyDescent="0.3">
      <c r="A57" s="51">
        <v>42</v>
      </c>
      <c r="B57" s="728" t="s">
        <v>76</v>
      </c>
      <c r="C57" s="346"/>
      <c r="D57" s="47"/>
      <c r="E57" s="156"/>
      <c r="F57" s="139"/>
    </row>
    <row r="58" spans="1:44" s="352" customFormat="1" ht="13.5" thickBot="1" x14ac:dyDescent="0.35">
      <c r="A58" s="51">
        <v>43</v>
      </c>
      <c r="B58" s="728" t="s">
        <v>57</v>
      </c>
      <c r="C58" s="366"/>
      <c r="D58" s="367"/>
      <c r="E58" s="156"/>
      <c r="F58" s="139"/>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3.5" thickBot="1" x14ac:dyDescent="0.35">
      <c r="A59" s="51">
        <v>44</v>
      </c>
      <c r="B59" s="728" t="s">
        <v>58</v>
      </c>
      <c r="C59" s="366"/>
      <c r="D59" s="367"/>
      <c r="E59" s="156"/>
      <c r="F59" s="139"/>
      <c r="Q59" s="244"/>
    </row>
    <row r="60" spans="1:44" ht="13.5" thickBot="1" x14ac:dyDescent="0.35">
      <c r="A60" s="58">
        <v>45</v>
      </c>
      <c r="B60" s="729" t="s">
        <v>506</v>
      </c>
      <c r="C60" s="346"/>
      <c r="D60" s="54"/>
      <c r="E60" s="168"/>
      <c r="F60" s="139"/>
    </row>
    <row r="61" spans="1:44" ht="13.5" thickBot="1" x14ac:dyDescent="0.35">
      <c r="A61" s="1078" t="s">
        <v>783</v>
      </c>
      <c r="B61" s="1077"/>
      <c r="C61" s="355" t="str">
        <f>IF(COUNTIF($C$39:$C$60,"Red"),"Red",IF(COUNTIF($C$39:$C$60,"Yellow"),"Yellow",IF(COUNTIF($C$39:$C$60,"Green"),"Green"," ")))</f>
        <v xml:space="preserve"> </v>
      </c>
      <c r="D61" s="356"/>
      <c r="E61" s="357"/>
    </row>
    <row r="62" spans="1:44" ht="12.75" customHeight="1" thickBot="1" x14ac:dyDescent="0.35">
      <c r="A62" s="1081" t="s">
        <v>601</v>
      </c>
      <c r="B62" s="1016"/>
      <c r="C62" s="635" t="s">
        <v>349</v>
      </c>
      <c r="D62" s="630" t="s">
        <v>318</v>
      </c>
      <c r="E62" s="637" t="s">
        <v>204</v>
      </c>
      <c r="F62" s="368"/>
      <c r="G62" s="1073" t="s">
        <v>782</v>
      </c>
      <c r="H62" s="1074"/>
      <c r="I62" s="1074"/>
      <c r="J62" s="1074"/>
      <c r="K62" s="1074"/>
      <c r="L62" s="1074"/>
      <c r="M62" s="1074"/>
      <c r="N62" s="1074"/>
      <c r="O62" s="1075"/>
    </row>
    <row r="63" spans="1:44" x14ac:dyDescent="0.3">
      <c r="A63" s="46">
        <v>46</v>
      </c>
      <c r="B63" s="727" t="s">
        <v>59</v>
      </c>
      <c r="C63" s="338"/>
      <c r="D63" s="360"/>
      <c r="E63" s="361"/>
      <c r="F63" s="135"/>
      <c r="G63" s="369" t="s">
        <v>372</v>
      </c>
      <c r="H63" s="342"/>
      <c r="I63" s="342"/>
      <c r="J63" s="342"/>
      <c r="K63" s="342"/>
      <c r="L63" s="342"/>
      <c r="M63" s="342"/>
      <c r="N63" s="342"/>
      <c r="O63" s="343"/>
    </row>
    <row r="64" spans="1:44" x14ac:dyDescent="0.3">
      <c r="A64" s="51">
        <v>47</v>
      </c>
      <c r="B64" s="728" t="s">
        <v>60</v>
      </c>
      <c r="C64" s="346"/>
      <c r="D64" s="47"/>
      <c r="E64" s="156"/>
      <c r="F64" s="139"/>
      <c r="G64" s="370" t="s">
        <v>373</v>
      </c>
      <c r="H64" s="63"/>
      <c r="I64" s="63"/>
      <c r="J64" s="63"/>
      <c r="K64" s="63"/>
      <c r="L64" s="63"/>
      <c r="M64" s="63"/>
      <c r="N64" s="63"/>
      <c r="O64" s="348"/>
    </row>
    <row r="65" spans="1:15" x14ac:dyDescent="0.3">
      <c r="A65" s="51">
        <v>48</v>
      </c>
      <c r="B65" s="728" t="s">
        <v>61</v>
      </c>
      <c r="C65" s="346"/>
      <c r="D65" s="47"/>
      <c r="E65" s="156"/>
      <c r="F65" s="139"/>
      <c r="G65" s="370" t="s">
        <v>374</v>
      </c>
      <c r="H65" s="63"/>
      <c r="I65" s="63"/>
      <c r="J65" s="63"/>
      <c r="K65" s="63"/>
      <c r="L65" s="63"/>
      <c r="M65" s="63"/>
      <c r="N65" s="63"/>
      <c r="O65" s="348"/>
    </row>
    <row r="66" spans="1:15" x14ac:dyDescent="0.3">
      <c r="A66" s="51">
        <v>49</v>
      </c>
      <c r="B66" s="728" t="s">
        <v>62</v>
      </c>
      <c r="C66" s="346"/>
      <c r="D66" s="47"/>
      <c r="E66" s="156"/>
      <c r="F66" s="139"/>
      <c r="G66" s="370" t="s">
        <v>375</v>
      </c>
      <c r="H66" s="63"/>
      <c r="I66" s="63"/>
      <c r="J66" s="63"/>
      <c r="K66" s="63"/>
      <c r="L66" s="63"/>
      <c r="M66" s="63"/>
      <c r="N66" s="63"/>
      <c r="O66" s="348"/>
    </row>
    <row r="67" spans="1:15" x14ac:dyDescent="0.3">
      <c r="A67" s="51">
        <v>50</v>
      </c>
      <c r="B67" s="728" t="s">
        <v>63</v>
      </c>
      <c r="C67" s="346"/>
      <c r="D67" s="47"/>
      <c r="E67" s="156"/>
      <c r="F67" s="139"/>
      <c r="G67" s="370" t="s">
        <v>376</v>
      </c>
      <c r="H67" s="63"/>
      <c r="I67" s="63"/>
      <c r="J67" s="63"/>
      <c r="K67" s="63"/>
      <c r="L67" s="63"/>
      <c r="M67" s="63"/>
      <c r="N67" s="63"/>
      <c r="O67" s="348"/>
    </row>
    <row r="68" spans="1:15" x14ac:dyDescent="0.3">
      <c r="A68" s="51">
        <v>51</v>
      </c>
      <c r="B68" s="728" t="s">
        <v>64</v>
      </c>
      <c r="C68" s="346"/>
      <c r="D68" s="47"/>
      <c r="E68" s="156"/>
      <c r="F68" s="139"/>
      <c r="G68" s="370" t="s">
        <v>377</v>
      </c>
      <c r="H68" s="63"/>
      <c r="I68" s="63"/>
      <c r="J68" s="63"/>
      <c r="K68" s="63"/>
      <c r="L68" s="63"/>
      <c r="M68" s="63"/>
      <c r="N68" s="63"/>
      <c r="O68" s="348"/>
    </row>
    <row r="69" spans="1:15" x14ac:dyDescent="0.3">
      <c r="A69" s="51">
        <v>52</v>
      </c>
      <c r="B69" s="728" t="s">
        <v>65</v>
      </c>
      <c r="C69" s="346"/>
      <c r="D69" s="47"/>
      <c r="E69" s="156"/>
      <c r="F69" s="139"/>
      <c r="G69" s="370" t="s">
        <v>378</v>
      </c>
      <c r="H69" s="63"/>
      <c r="I69" s="63"/>
      <c r="J69" s="63"/>
      <c r="K69" s="63"/>
      <c r="L69" s="63"/>
      <c r="M69" s="63"/>
      <c r="N69" s="63"/>
      <c r="O69" s="348"/>
    </row>
    <row r="70" spans="1:15" x14ac:dyDescent="0.3">
      <c r="A70" s="51">
        <v>53</v>
      </c>
      <c r="B70" s="728" t="s">
        <v>66</v>
      </c>
      <c r="C70" s="346"/>
      <c r="D70" s="47"/>
      <c r="E70" s="156"/>
      <c r="F70" s="139"/>
      <c r="G70" s="370" t="s">
        <v>379</v>
      </c>
      <c r="H70" s="63"/>
      <c r="I70" s="63"/>
      <c r="J70" s="63"/>
      <c r="K70" s="63"/>
      <c r="L70" s="63"/>
      <c r="M70" s="63"/>
      <c r="N70" s="63"/>
      <c r="O70" s="348"/>
    </row>
    <row r="71" spans="1:15" x14ac:dyDescent="0.3">
      <c r="A71" s="51">
        <v>54</v>
      </c>
      <c r="B71" s="728" t="s">
        <v>67</v>
      </c>
      <c r="C71" s="346"/>
      <c r="D71" s="47"/>
      <c r="E71" s="156"/>
      <c r="F71" s="139"/>
      <c r="G71" s="370" t="s">
        <v>380</v>
      </c>
      <c r="H71" s="63"/>
      <c r="I71" s="63"/>
      <c r="J71" s="63"/>
      <c r="K71" s="63"/>
      <c r="L71" s="63"/>
      <c r="M71" s="63"/>
      <c r="N71" s="63"/>
      <c r="O71" s="348"/>
    </row>
    <row r="72" spans="1:15" x14ac:dyDescent="0.3">
      <c r="A72" s="51">
        <v>55</v>
      </c>
      <c r="B72" s="728" t="s">
        <v>68</v>
      </c>
      <c r="C72" s="346"/>
      <c r="D72" s="47"/>
      <c r="E72" s="156"/>
      <c r="F72" s="139"/>
      <c r="G72" s="370" t="s">
        <v>381</v>
      </c>
      <c r="H72" s="63"/>
      <c r="I72" s="63"/>
      <c r="J72" s="63"/>
      <c r="K72" s="63"/>
      <c r="L72" s="63"/>
      <c r="M72" s="63"/>
      <c r="N72" s="63"/>
      <c r="O72" s="348"/>
    </row>
    <row r="73" spans="1:15" x14ac:dyDescent="0.3">
      <c r="A73" s="51">
        <v>56</v>
      </c>
      <c r="B73" s="728" t="s">
        <v>69</v>
      </c>
      <c r="C73" s="346"/>
      <c r="D73" s="47"/>
      <c r="E73" s="156"/>
      <c r="F73" s="139"/>
      <c r="G73" s="370" t="s">
        <v>755</v>
      </c>
      <c r="H73" s="63"/>
      <c r="I73" s="63"/>
      <c r="J73" s="63"/>
      <c r="K73" s="63"/>
      <c r="L73" s="63"/>
      <c r="M73" s="63"/>
      <c r="N73" s="63"/>
      <c r="O73" s="348"/>
    </row>
    <row r="74" spans="1:15" ht="13.5" thickBot="1" x14ac:dyDescent="0.35">
      <c r="A74" s="58">
        <v>57</v>
      </c>
      <c r="B74" s="729" t="s">
        <v>70</v>
      </c>
      <c r="C74" s="371"/>
      <c r="D74" s="54"/>
      <c r="E74" s="168"/>
      <c r="F74" s="135"/>
      <c r="G74" s="372" t="s">
        <v>666</v>
      </c>
      <c r="H74" s="350"/>
      <c r="I74" s="350"/>
      <c r="J74" s="350"/>
      <c r="K74" s="350"/>
      <c r="L74" s="350"/>
      <c r="M74" s="350"/>
      <c r="N74" s="350"/>
      <c r="O74" s="351"/>
    </row>
    <row r="75" spans="1:15" ht="13.5" thickBot="1" x14ac:dyDescent="0.35">
      <c r="A75" s="1078" t="s">
        <v>783</v>
      </c>
      <c r="B75" s="1077"/>
      <c r="C75" s="355" t="str">
        <f>IF(COUNTIF($C$63:$C$74,"Red"),"Red",IF(COUNTIF($C$63:$C$74,"Yellow"),"Yellow",IF(COUNTIF($C$63:$C$74,"Green"),"Green"," ")))</f>
        <v xml:space="preserve"> </v>
      </c>
      <c r="D75" s="356"/>
      <c r="E75" s="357"/>
    </row>
    <row r="76" spans="1:15" x14ac:dyDescent="0.3">
      <c r="A76" s="7"/>
      <c r="B76" s="68"/>
      <c r="C76" s="8"/>
      <c r="D76" s="8"/>
    </row>
    <row r="77" spans="1:15" x14ac:dyDescent="0.3">
      <c r="A77" s="7"/>
      <c r="B77" s="68"/>
      <c r="C77" s="8"/>
      <c r="D77" s="8"/>
    </row>
    <row r="78" spans="1:15" x14ac:dyDescent="0.3">
      <c r="A78" s="7"/>
      <c r="B78" s="68"/>
      <c r="C78" s="8"/>
      <c r="D78" s="8"/>
    </row>
    <row r="79" spans="1:15" x14ac:dyDescent="0.3">
      <c r="A79" s="7"/>
      <c r="B79" s="68"/>
      <c r="C79" s="8"/>
      <c r="D79" s="8"/>
    </row>
    <row r="80" spans="1:15" x14ac:dyDescent="0.3">
      <c r="A80" s="7"/>
      <c r="B80" s="68"/>
      <c r="C80" s="8"/>
      <c r="D80" s="8"/>
    </row>
    <row r="81" spans="1:4" x14ac:dyDescent="0.3">
      <c r="A81" s="7"/>
      <c r="B81" s="68"/>
      <c r="C81" s="8"/>
      <c r="D81" s="8"/>
    </row>
    <row r="82" spans="1:4" x14ac:dyDescent="0.3">
      <c r="A82" s="7"/>
      <c r="B82" s="68"/>
      <c r="C82" s="8"/>
      <c r="D82" s="8"/>
    </row>
    <row r="83" spans="1:4" x14ac:dyDescent="0.3">
      <c r="A83" s="7"/>
      <c r="B83" s="68"/>
      <c r="C83" s="8"/>
      <c r="D83" s="8"/>
    </row>
    <row r="84" spans="1:4" x14ac:dyDescent="0.3">
      <c r="A84" s="7"/>
      <c r="B84" s="68"/>
      <c r="C84" s="8"/>
      <c r="D84" s="8"/>
    </row>
    <row r="85" spans="1:4" x14ac:dyDescent="0.3">
      <c r="A85" s="7"/>
      <c r="B85" s="68"/>
      <c r="C85" s="8"/>
      <c r="D85" s="8"/>
    </row>
    <row r="86" spans="1:4" x14ac:dyDescent="0.3">
      <c r="A86" s="7"/>
      <c r="B86" s="68"/>
      <c r="C86" s="8"/>
      <c r="D86" s="8"/>
    </row>
    <row r="87" spans="1:4" x14ac:dyDescent="0.3">
      <c r="A87" s="7"/>
      <c r="B87" s="68"/>
      <c r="C87" s="8"/>
      <c r="D87" s="8"/>
    </row>
    <row r="88" spans="1:4" x14ac:dyDescent="0.3">
      <c r="A88" s="7"/>
      <c r="B88" s="68"/>
      <c r="C88" s="8"/>
      <c r="D88" s="8"/>
    </row>
    <row r="89" spans="1:4" x14ac:dyDescent="0.3">
      <c r="A89" s="7"/>
      <c r="B89" s="68"/>
      <c r="C89" s="8"/>
      <c r="D89" s="8"/>
    </row>
    <row r="90" spans="1:4" x14ac:dyDescent="0.3">
      <c r="A90" s="7"/>
      <c r="B90" s="68"/>
      <c r="C90" s="8"/>
      <c r="D90" s="8"/>
    </row>
    <row r="91" spans="1:4" x14ac:dyDescent="0.3">
      <c r="A91" s="7"/>
      <c r="B91" s="68"/>
      <c r="C91" s="8"/>
      <c r="D91" s="8"/>
    </row>
    <row r="92" spans="1:4" x14ac:dyDescent="0.3">
      <c r="A92" s="7"/>
      <c r="B92" s="68"/>
      <c r="C92" s="8"/>
      <c r="D92" s="8"/>
    </row>
    <row r="93" spans="1:4" x14ac:dyDescent="0.3">
      <c r="A93" s="7"/>
      <c r="B93" s="68"/>
      <c r="C93" s="8"/>
      <c r="D93" s="8"/>
    </row>
    <row r="94" spans="1:4" x14ac:dyDescent="0.3">
      <c r="A94" s="7"/>
      <c r="B94" s="68"/>
      <c r="C94" s="8"/>
      <c r="D94" s="8"/>
    </row>
    <row r="95" spans="1:4" x14ac:dyDescent="0.3">
      <c r="A95" s="7"/>
      <c r="B95" s="68"/>
      <c r="C95" s="8"/>
      <c r="D95" s="8"/>
    </row>
    <row r="96" spans="1:4" x14ac:dyDescent="0.3">
      <c r="A96" s="7"/>
      <c r="B96" s="68"/>
      <c r="C96" s="8"/>
      <c r="D96" s="8"/>
    </row>
    <row r="97" spans="1:4" x14ac:dyDescent="0.3">
      <c r="A97" s="7"/>
      <c r="B97" s="68"/>
      <c r="C97" s="8"/>
      <c r="D97" s="8"/>
    </row>
    <row r="98" spans="1:4" x14ac:dyDescent="0.3">
      <c r="A98" s="7"/>
      <c r="B98" s="68"/>
      <c r="C98" s="8"/>
      <c r="D98" s="8"/>
    </row>
    <row r="99" spans="1:4" x14ac:dyDescent="0.3">
      <c r="A99" s="7"/>
      <c r="B99" s="68"/>
      <c r="C99" s="8"/>
      <c r="D99" s="8"/>
    </row>
    <row r="100" spans="1:4" x14ac:dyDescent="0.3">
      <c r="A100" s="7"/>
      <c r="B100" s="68"/>
      <c r="C100" s="8"/>
      <c r="D100" s="8"/>
    </row>
    <row r="101" spans="1:4" x14ac:dyDescent="0.3">
      <c r="A101" s="7"/>
      <c r="B101" s="68"/>
      <c r="C101" s="8"/>
      <c r="D101" s="8"/>
    </row>
    <row r="102" spans="1:4" x14ac:dyDescent="0.3">
      <c r="A102" s="7"/>
      <c r="B102" s="68"/>
      <c r="C102" s="8"/>
      <c r="D102" s="8"/>
    </row>
    <row r="103" spans="1:4" x14ac:dyDescent="0.3">
      <c r="A103" s="7"/>
      <c r="B103" s="68"/>
      <c r="C103" s="8"/>
      <c r="D103" s="8"/>
    </row>
    <row r="104" spans="1:4" x14ac:dyDescent="0.3">
      <c r="A104" s="7"/>
      <c r="B104" s="68"/>
      <c r="C104" s="8"/>
      <c r="D104" s="8"/>
    </row>
    <row r="105" spans="1:4" x14ac:dyDescent="0.3">
      <c r="A105" s="7"/>
      <c r="B105" s="68"/>
      <c r="C105" s="8"/>
      <c r="D105" s="8"/>
    </row>
    <row r="106" spans="1:4" x14ac:dyDescent="0.3">
      <c r="A106" s="7"/>
      <c r="B106" s="68"/>
      <c r="C106" s="8"/>
      <c r="D106" s="8"/>
    </row>
    <row r="107" spans="1:4" x14ac:dyDescent="0.3">
      <c r="A107" s="7"/>
      <c r="B107" s="68"/>
      <c r="C107" s="8"/>
      <c r="D107" s="8"/>
    </row>
    <row r="108" spans="1:4" x14ac:dyDescent="0.3">
      <c r="A108" s="7"/>
      <c r="B108" s="68"/>
      <c r="C108" s="8"/>
      <c r="D108" s="8"/>
    </row>
    <row r="109" spans="1:4" x14ac:dyDescent="0.3">
      <c r="A109" s="7"/>
      <c r="B109" s="68"/>
      <c r="C109" s="8"/>
      <c r="D109" s="8"/>
    </row>
    <row r="110" spans="1:4" x14ac:dyDescent="0.3">
      <c r="A110" s="7"/>
      <c r="B110" s="68"/>
      <c r="C110" s="8"/>
      <c r="D110" s="8"/>
    </row>
    <row r="111" spans="1:4" x14ac:dyDescent="0.3">
      <c r="A111" s="7"/>
      <c r="B111" s="68"/>
      <c r="C111" s="8"/>
      <c r="D111" s="8"/>
    </row>
    <row r="112" spans="1:4" x14ac:dyDescent="0.3">
      <c r="A112" s="7"/>
      <c r="B112" s="68"/>
      <c r="C112" s="8"/>
      <c r="D112" s="8"/>
    </row>
    <row r="113" spans="1:4" x14ac:dyDescent="0.3">
      <c r="A113" s="7"/>
      <c r="B113" s="68"/>
      <c r="C113" s="8"/>
      <c r="D113" s="8"/>
    </row>
    <row r="114" spans="1:4" x14ac:dyDescent="0.3">
      <c r="A114" s="7"/>
      <c r="B114" s="68"/>
      <c r="C114" s="8"/>
      <c r="D114" s="8"/>
    </row>
    <row r="115" spans="1:4" x14ac:dyDescent="0.3">
      <c r="A115" s="7"/>
      <c r="B115" s="68"/>
      <c r="C115" s="8"/>
      <c r="D115" s="8"/>
    </row>
    <row r="116" spans="1:4" x14ac:dyDescent="0.3">
      <c r="A116" s="7"/>
      <c r="B116" s="68"/>
      <c r="C116" s="8"/>
      <c r="D116" s="8"/>
    </row>
    <row r="117" spans="1:4" x14ac:dyDescent="0.3">
      <c r="A117" s="7"/>
      <c r="B117" s="68"/>
      <c r="C117" s="8"/>
      <c r="D117" s="8"/>
    </row>
    <row r="118" spans="1:4" x14ac:dyDescent="0.3">
      <c r="A118" s="7"/>
      <c r="B118" s="68"/>
      <c r="C118" s="8"/>
      <c r="D118" s="8"/>
    </row>
    <row r="119" spans="1:4" x14ac:dyDescent="0.3">
      <c r="A119" s="7"/>
      <c r="B119" s="68"/>
      <c r="C119" s="8"/>
      <c r="D119" s="8"/>
    </row>
    <row r="120" spans="1:4" x14ac:dyDescent="0.3">
      <c r="A120" s="7"/>
      <c r="B120" s="68"/>
      <c r="C120" s="8"/>
      <c r="D120" s="8"/>
    </row>
    <row r="121" spans="1:4" x14ac:dyDescent="0.3">
      <c r="A121" s="7"/>
      <c r="B121" s="68"/>
      <c r="C121" s="8"/>
      <c r="D121" s="8"/>
    </row>
    <row r="122" spans="1:4" x14ac:dyDescent="0.3">
      <c r="A122" s="7"/>
      <c r="B122" s="68"/>
      <c r="C122" s="8"/>
      <c r="D122" s="8"/>
    </row>
    <row r="123" spans="1:4" x14ac:dyDescent="0.3">
      <c r="A123" s="7"/>
      <c r="B123" s="68"/>
      <c r="C123" s="8"/>
      <c r="D123" s="8"/>
    </row>
    <row r="124" spans="1:4" x14ac:dyDescent="0.3">
      <c r="A124" s="7"/>
      <c r="B124" s="68"/>
      <c r="C124" s="8"/>
      <c r="D124" s="8"/>
    </row>
    <row r="125" spans="1:4" x14ac:dyDescent="0.3">
      <c r="A125" s="7"/>
      <c r="B125" s="68"/>
      <c r="C125" s="8"/>
      <c r="D125" s="8"/>
    </row>
    <row r="126" spans="1:4" x14ac:dyDescent="0.3">
      <c r="A126" s="7"/>
      <c r="B126" s="68"/>
      <c r="C126" s="8"/>
      <c r="D126" s="8"/>
    </row>
    <row r="127" spans="1:4" x14ac:dyDescent="0.3">
      <c r="A127" s="7"/>
      <c r="B127" s="68"/>
      <c r="C127" s="8"/>
      <c r="D127" s="8"/>
    </row>
    <row r="128" spans="1:4" x14ac:dyDescent="0.3">
      <c r="A128" s="7"/>
      <c r="B128" s="68"/>
      <c r="C128" s="8"/>
      <c r="D128" s="8"/>
    </row>
    <row r="129" spans="1:4" x14ac:dyDescent="0.3">
      <c r="A129" s="7"/>
      <c r="B129" s="68"/>
      <c r="C129" s="8"/>
      <c r="D129" s="8"/>
    </row>
    <row r="130" spans="1:4" x14ac:dyDescent="0.3">
      <c r="A130" s="7"/>
      <c r="B130" s="68"/>
      <c r="C130" s="8"/>
      <c r="D130" s="8"/>
    </row>
    <row r="131" spans="1:4" x14ac:dyDescent="0.3">
      <c r="A131" s="7"/>
      <c r="B131" s="68"/>
      <c r="C131" s="8"/>
      <c r="D131" s="8"/>
    </row>
    <row r="132" spans="1:4" x14ac:dyDescent="0.3">
      <c r="A132" s="7"/>
      <c r="B132" s="68"/>
      <c r="C132" s="8"/>
      <c r="D132" s="8"/>
    </row>
    <row r="133" spans="1:4" x14ac:dyDescent="0.3">
      <c r="A133" s="7"/>
      <c r="B133" s="68"/>
      <c r="C133" s="8"/>
      <c r="D133" s="8"/>
    </row>
    <row r="134" spans="1:4" x14ac:dyDescent="0.3">
      <c r="A134" s="7"/>
      <c r="B134" s="68"/>
      <c r="C134" s="8"/>
      <c r="D134" s="8"/>
    </row>
    <row r="135" spans="1:4" x14ac:dyDescent="0.3">
      <c r="A135" s="7"/>
      <c r="B135" s="68"/>
      <c r="C135" s="8"/>
      <c r="D135" s="8"/>
    </row>
    <row r="136" spans="1:4" x14ac:dyDescent="0.3">
      <c r="A136" s="7"/>
      <c r="B136" s="68"/>
      <c r="C136" s="8"/>
      <c r="D136" s="8"/>
    </row>
    <row r="137" spans="1:4" x14ac:dyDescent="0.3">
      <c r="A137" s="7"/>
      <c r="B137" s="68"/>
      <c r="C137" s="8"/>
      <c r="D137" s="8"/>
    </row>
    <row r="138" spans="1:4" x14ac:dyDescent="0.3">
      <c r="A138" s="7"/>
      <c r="B138" s="68"/>
      <c r="C138" s="8"/>
      <c r="D138" s="8"/>
    </row>
    <row r="139" spans="1:4" x14ac:dyDescent="0.3">
      <c r="A139" s="7"/>
      <c r="B139" s="68"/>
      <c r="C139" s="8"/>
      <c r="D139" s="8"/>
    </row>
    <row r="140" spans="1:4" x14ac:dyDescent="0.3">
      <c r="A140" s="7"/>
      <c r="B140" s="68"/>
      <c r="C140" s="8"/>
      <c r="D140" s="8"/>
    </row>
    <row r="141" spans="1:4" x14ac:dyDescent="0.3">
      <c r="A141" s="7"/>
      <c r="B141" s="68"/>
      <c r="C141" s="8"/>
      <c r="D141" s="8"/>
    </row>
    <row r="142" spans="1:4" x14ac:dyDescent="0.3">
      <c r="A142" s="7"/>
      <c r="B142" s="68"/>
      <c r="C142" s="8"/>
      <c r="D142" s="8"/>
    </row>
    <row r="143" spans="1:4" x14ac:dyDescent="0.3">
      <c r="A143" s="7"/>
      <c r="B143" s="68"/>
      <c r="C143" s="8"/>
      <c r="D143" s="8"/>
    </row>
    <row r="144" spans="1:4" x14ac:dyDescent="0.3">
      <c r="A144" s="7"/>
      <c r="B144" s="68"/>
      <c r="C144" s="8"/>
      <c r="D144" s="8"/>
    </row>
    <row r="145" spans="1:4" x14ac:dyDescent="0.3">
      <c r="A145" s="7"/>
      <c r="B145" s="68"/>
      <c r="C145" s="8"/>
      <c r="D145" s="8"/>
    </row>
    <row r="146" spans="1:4" x14ac:dyDescent="0.3">
      <c r="A146" s="7"/>
      <c r="B146" s="68"/>
      <c r="C146" s="8"/>
      <c r="D146" s="8"/>
    </row>
    <row r="147" spans="1:4" x14ac:dyDescent="0.3">
      <c r="A147" s="7"/>
      <c r="B147" s="68"/>
      <c r="C147" s="8"/>
      <c r="D147" s="8"/>
    </row>
    <row r="148" spans="1:4" x14ac:dyDescent="0.3">
      <c r="A148" s="7"/>
      <c r="B148" s="68"/>
      <c r="C148" s="8"/>
      <c r="D148" s="8"/>
    </row>
    <row r="149" spans="1:4" x14ac:dyDescent="0.3">
      <c r="A149" s="7"/>
      <c r="B149" s="68"/>
      <c r="C149" s="8"/>
      <c r="D149" s="8"/>
    </row>
    <row r="150" spans="1:4" x14ac:dyDescent="0.3">
      <c r="A150" s="7"/>
      <c r="B150" s="68"/>
      <c r="C150" s="8"/>
      <c r="D150" s="8"/>
    </row>
    <row r="151" spans="1:4" x14ac:dyDescent="0.3">
      <c r="A151" s="7"/>
      <c r="B151" s="68"/>
      <c r="C151" s="8"/>
      <c r="D151" s="8"/>
    </row>
    <row r="152" spans="1:4" x14ac:dyDescent="0.3">
      <c r="A152" s="7"/>
      <c r="B152" s="68"/>
      <c r="C152" s="8"/>
      <c r="D152" s="8"/>
    </row>
    <row r="153" spans="1:4" x14ac:dyDescent="0.3">
      <c r="A153" s="7"/>
      <c r="B153" s="68"/>
      <c r="C153" s="8"/>
      <c r="D153" s="8"/>
    </row>
    <row r="154" spans="1:4" x14ac:dyDescent="0.3">
      <c r="A154" s="7"/>
      <c r="B154" s="68"/>
      <c r="C154" s="8"/>
      <c r="D154" s="8"/>
    </row>
    <row r="155" spans="1:4" x14ac:dyDescent="0.3">
      <c r="A155" s="7"/>
      <c r="B155" s="68"/>
      <c r="C155" s="8"/>
      <c r="D155" s="8"/>
    </row>
    <row r="156" spans="1:4" x14ac:dyDescent="0.3">
      <c r="A156" s="7"/>
      <c r="B156" s="68"/>
      <c r="C156" s="8"/>
      <c r="D156" s="8"/>
    </row>
    <row r="157" spans="1:4" x14ac:dyDescent="0.3">
      <c r="A157" s="7"/>
      <c r="B157" s="68"/>
      <c r="C157" s="8"/>
      <c r="D157" s="8"/>
    </row>
    <row r="158" spans="1:4" x14ac:dyDescent="0.3">
      <c r="A158" s="7"/>
      <c r="B158" s="68"/>
      <c r="C158" s="8"/>
      <c r="D158" s="8"/>
    </row>
    <row r="159" spans="1:4" x14ac:dyDescent="0.3">
      <c r="A159" s="7"/>
      <c r="B159" s="68"/>
      <c r="C159" s="8"/>
      <c r="D159" s="8"/>
    </row>
    <row r="160" spans="1:4" x14ac:dyDescent="0.3">
      <c r="A160" s="7"/>
      <c r="B160" s="68"/>
      <c r="C160" s="8"/>
      <c r="D160" s="8"/>
    </row>
    <row r="161" spans="1:4" x14ac:dyDescent="0.3">
      <c r="A161" s="7"/>
      <c r="B161" s="68"/>
      <c r="C161" s="8"/>
      <c r="D161" s="8"/>
    </row>
    <row r="162" spans="1:4" x14ac:dyDescent="0.3">
      <c r="A162" s="7"/>
      <c r="B162" s="68"/>
      <c r="C162" s="8"/>
      <c r="D162" s="8"/>
    </row>
    <row r="163" spans="1:4" x14ac:dyDescent="0.3">
      <c r="A163" s="7"/>
      <c r="B163" s="68"/>
      <c r="C163" s="8"/>
      <c r="D163" s="8"/>
    </row>
    <row r="164" spans="1:4" x14ac:dyDescent="0.3">
      <c r="A164" s="7"/>
      <c r="B164" s="68"/>
      <c r="C164" s="8"/>
      <c r="D164" s="8"/>
    </row>
    <row r="165" spans="1:4" x14ac:dyDescent="0.3">
      <c r="A165" s="7"/>
      <c r="B165" s="68"/>
      <c r="C165" s="8"/>
      <c r="D165" s="8"/>
    </row>
    <row r="166" spans="1:4" x14ac:dyDescent="0.3">
      <c r="A166" s="7"/>
      <c r="B166" s="68"/>
      <c r="C166" s="8"/>
      <c r="D166" s="8"/>
    </row>
    <row r="167" spans="1:4" x14ac:dyDescent="0.3">
      <c r="A167" s="7"/>
      <c r="B167" s="68"/>
      <c r="C167" s="8"/>
      <c r="D167" s="8"/>
    </row>
    <row r="168" spans="1:4" x14ac:dyDescent="0.3">
      <c r="A168" s="7"/>
      <c r="B168" s="68"/>
      <c r="C168" s="8"/>
      <c r="D168" s="8"/>
    </row>
    <row r="169" spans="1:4" x14ac:dyDescent="0.3">
      <c r="A169" s="7"/>
      <c r="B169" s="68"/>
      <c r="C169" s="8"/>
      <c r="D169" s="8"/>
    </row>
    <row r="170" spans="1:4" x14ac:dyDescent="0.3">
      <c r="A170" s="7"/>
      <c r="B170" s="68"/>
      <c r="C170" s="8"/>
      <c r="D170" s="8"/>
    </row>
    <row r="171" spans="1:4" x14ac:dyDescent="0.3">
      <c r="A171" s="7"/>
      <c r="B171" s="68"/>
      <c r="C171" s="8"/>
      <c r="D171" s="8"/>
    </row>
    <row r="172" spans="1:4" x14ac:dyDescent="0.3">
      <c r="A172" s="7"/>
      <c r="B172" s="68"/>
      <c r="C172" s="8"/>
      <c r="D172" s="8"/>
    </row>
    <row r="173" spans="1:4" x14ac:dyDescent="0.3">
      <c r="A173" s="7"/>
      <c r="B173" s="68"/>
      <c r="C173" s="8"/>
      <c r="D173" s="8"/>
    </row>
    <row r="174" spans="1:4" x14ac:dyDescent="0.3">
      <c r="A174" s="7"/>
      <c r="B174" s="68"/>
      <c r="C174" s="8"/>
      <c r="D174" s="8"/>
    </row>
    <row r="175" spans="1:4" x14ac:dyDescent="0.3">
      <c r="A175" s="7"/>
      <c r="B175" s="68"/>
      <c r="C175" s="8"/>
      <c r="D175" s="8"/>
    </row>
    <row r="176" spans="1:4" x14ac:dyDescent="0.3">
      <c r="A176" s="7"/>
      <c r="B176" s="68"/>
      <c r="C176" s="8"/>
      <c r="D176" s="8"/>
    </row>
    <row r="177" spans="1:4" x14ac:dyDescent="0.3">
      <c r="A177" s="7"/>
      <c r="B177" s="68"/>
      <c r="C177" s="8"/>
      <c r="D177" s="8"/>
    </row>
    <row r="178" spans="1:4" x14ac:dyDescent="0.3">
      <c r="A178" s="7"/>
      <c r="B178" s="68"/>
      <c r="C178" s="8"/>
      <c r="D178" s="8"/>
    </row>
    <row r="179" spans="1:4" x14ac:dyDescent="0.3">
      <c r="A179" s="7"/>
      <c r="B179" s="68"/>
      <c r="C179" s="8"/>
      <c r="D179" s="8"/>
    </row>
    <row r="180" spans="1:4" x14ac:dyDescent="0.3">
      <c r="A180" s="7"/>
      <c r="B180" s="68"/>
      <c r="C180" s="8"/>
      <c r="D180" s="8"/>
    </row>
    <row r="181" spans="1:4" x14ac:dyDescent="0.3">
      <c r="A181" s="7"/>
      <c r="B181" s="68"/>
      <c r="C181" s="8"/>
      <c r="D181" s="8"/>
    </row>
    <row r="182" spans="1:4" x14ac:dyDescent="0.3">
      <c r="A182" s="7"/>
      <c r="B182" s="68"/>
      <c r="C182" s="8"/>
      <c r="D182" s="8"/>
    </row>
    <row r="183" spans="1:4" x14ac:dyDescent="0.3">
      <c r="A183" s="7"/>
      <c r="B183" s="68"/>
      <c r="C183" s="8"/>
      <c r="D183" s="8"/>
    </row>
    <row r="184" spans="1:4" x14ac:dyDescent="0.3">
      <c r="A184" s="7"/>
      <c r="B184" s="68"/>
      <c r="C184" s="8"/>
      <c r="D184" s="8"/>
    </row>
    <row r="185" spans="1:4" x14ac:dyDescent="0.3">
      <c r="A185" s="7"/>
      <c r="B185" s="68"/>
      <c r="C185" s="8"/>
      <c r="D185" s="8"/>
    </row>
    <row r="186" spans="1:4" x14ac:dyDescent="0.3">
      <c r="A186" s="7"/>
      <c r="B186" s="68"/>
      <c r="C186" s="8"/>
      <c r="D186" s="8"/>
    </row>
    <row r="187" spans="1:4" x14ac:dyDescent="0.3">
      <c r="A187" s="7"/>
      <c r="B187" s="68"/>
      <c r="C187" s="8"/>
      <c r="D187" s="8"/>
    </row>
    <row r="188" spans="1:4" x14ac:dyDescent="0.3">
      <c r="A188" s="7"/>
      <c r="B188" s="68"/>
      <c r="C188" s="8"/>
      <c r="D188" s="8"/>
    </row>
    <row r="189" spans="1:4" x14ac:dyDescent="0.3">
      <c r="A189" s="7"/>
      <c r="B189" s="68"/>
      <c r="C189" s="8"/>
      <c r="D189" s="8"/>
    </row>
    <row r="190" spans="1:4" x14ac:dyDescent="0.3">
      <c r="A190" s="7"/>
      <c r="B190" s="68"/>
      <c r="C190" s="8"/>
      <c r="D190" s="8"/>
    </row>
    <row r="191" spans="1:4" x14ac:dyDescent="0.3">
      <c r="A191" s="7"/>
      <c r="B191" s="68"/>
      <c r="C191" s="8"/>
      <c r="D191" s="8"/>
    </row>
    <row r="192" spans="1:4" x14ac:dyDescent="0.3">
      <c r="A192" s="7"/>
      <c r="B192" s="68"/>
      <c r="C192" s="8"/>
      <c r="D192" s="8"/>
    </row>
    <row r="193" spans="1:4" x14ac:dyDescent="0.3">
      <c r="A193" s="7"/>
      <c r="B193" s="68"/>
      <c r="C193" s="8"/>
      <c r="D193" s="8"/>
    </row>
    <row r="194" spans="1:4" x14ac:dyDescent="0.3">
      <c r="A194" s="7"/>
      <c r="B194" s="68"/>
      <c r="C194" s="8"/>
      <c r="D194" s="8"/>
    </row>
    <row r="195" spans="1:4" x14ac:dyDescent="0.3">
      <c r="A195" s="7"/>
      <c r="B195" s="68"/>
      <c r="C195" s="8"/>
      <c r="D195" s="8"/>
    </row>
    <row r="196" spans="1:4" x14ac:dyDescent="0.3">
      <c r="A196" s="7"/>
      <c r="B196" s="68"/>
      <c r="C196" s="8"/>
      <c r="D196" s="8"/>
    </row>
    <row r="197" spans="1:4" x14ac:dyDescent="0.3">
      <c r="A197" s="7"/>
      <c r="B197" s="68"/>
      <c r="C197" s="8"/>
      <c r="D197" s="8"/>
    </row>
    <row r="198" spans="1:4" x14ac:dyDescent="0.3">
      <c r="A198" s="7"/>
      <c r="B198" s="68"/>
      <c r="C198" s="8"/>
      <c r="D198" s="8"/>
    </row>
    <row r="199" spans="1:4" x14ac:dyDescent="0.3">
      <c r="A199" s="7"/>
      <c r="B199" s="68"/>
      <c r="C199" s="8"/>
      <c r="D199" s="8"/>
    </row>
    <row r="200" spans="1:4" x14ac:dyDescent="0.3">
      <c r="A200" s="7"/>
      <c r="B200" s="68"/>
      <c r="C200" s="8"/>
      <c r="D200" s="8"/>
    </row>
    <row r="201" spans="1:4" x14ac:dyDescent="0.3">
      <c r="A201" s="7"/>
      <c r="B201" s="68"/>
      <c r="C201" s="8"/>
      <c r="D201" s="8"/>
    </row>
    <row r="202" spans="1:4" x14ac:dyDescent="0.3">
      <c r="A202" s="7"/>
      <c r="B202" s="68"/>
      <c r="C202" s="8"/>
      <c r="D202" s="8"/>
    </row>
    <row r="203" spans="1:4" x14ac:dyDescent="0.3">
      <c r="A203" s="7"/>
      <c r="B203" s="68"/>
      <c r="C203" s="8"/>
      <c r="D203" s="8"/>
    </row>
    <row r="204" spans="1:4" x14ac:dyDescent="0.3">
      <c r="A204" s="7"/>
      <c r="B204" s="68"/>
      <c r="C204" s="8"/>
      <c r="D204" s="8"/>
    </row>
    <row r="205" spans="1:4" x14ac:dyDescent="0.3">
      <c r="A205" s="7"/>
      <c r="B205" s="68"/>
      <c r="C205" s="8"/>
      <c r="D205" s="8"/>
    </row>
    <row r="206" spans="1:4" x14ac:dyDescent="0.3">
      <c r="A206" s="7"/>
      <c r="B206" s="68"/>
      <c r="C206" s="8"/>
      <c r="D206" s="8"/>
    </row>
    <row r="207" spans="1:4" x14ac:dyDescent="0.3">
      <c r="A207" s="7"/>
      <c r="B207" s="68"/>
      <c r="C207" s="8"/>
      <c r="D207" s="8"/>
    </row>
    <row r="208" spans="1:4" x14ac:dyDescent="0.3">
      <c r="A208" s="7"/>
      <c r="B208" s="68"/>
      <c r="C208" s="8"/>
      <c r="D208" s="8"/>
    </row>
    <row r="209" spans="1:4" x14ac:dyDescent="0.3">
      <c r="A209" s="7"/>
      <c r="B209" s="68"/>
      <c r="C209" s="8"/>
      <c r="D209" s="8"/>
    </row>
    <row r="210" spans="1:4" x14ac:dyDescent="0.3">
      <c r="A210" s="7"/>
      <c r="B210" s="68"/>
      <c r="C210" s="8"/>
      <c r="D210" s="8"/>
    </row>
    <row r="211" spans="1:4" x14ac:dyDescent="0.3">
      <c r="A211" s="7"/>
      <c r="B211" s="68"/>
      <c r="C211" s="8"/>
      <c r="D211" s="8"/>
    </row>
    <row r="212" spans="1:4" x14ac:dyDescent="0.3">
      <c r="A212" s="7"/>
      <c r="B212" s="68"/>
      <c r="C212" s="8"/>
      <c r="D212" s="8"/>
    </row>
    <row r="213" spans="1:4" x14ac:dyDescent="0.3">
      <c r="A213" s="7"/>
      <c r="B213" s="68"/>
      <c r="C213" s="8"/>
      <c r="D213" s="8"/>
    </row>
    <row r="214" spans="1:4" x14ac:dyDescent="0.3">
      <c r="A214" s="7"/>
      <c r="B214" s="68"/>
      <c r="C214" s="8"/>
      <c r="D214" s="8"/>
    </row>
    <row r="215" spans="1:4" x14ac:dyDescent="0.3">
      <c r="A215" s="7"/>
      <c r="B215" s="68"/>
      <c r="C215" s="8"/>
      <c r="D215" s="8"/>
    </row>
    <row r="216" spans="1:4" x14ac:dyDescent="0.3">
      <c r="A216" s="7"/>
      <c r="B216" s="68"/>
      <c r="C216" s="8"/>
      <c r="D216" s="8"/>
    </row>
    <row r="217" spans="1:4" x14ac:dyDescent="0.3">
      <c r="A217" s="7"/>
      <c r="B217" s="68"/>
      <c r="C217" s="8"/>
      <c r="D217" s="8"/>
    </row>
    <row r="218" spans="1:4" x14ac:dyDescent="0.3">
      <c r="A218" s="7"/>
      <c r="B218" s="68"/>
      <c r="C218" s="8"/>
      <c r="D218" s="8"/>
    </row>
    <row r="219" spans="1:4" x14ac:dyDescent="0.3">
      <c r="A219" s="7"/>
      <c r="B219" s="68"/>
      <c r="C219" s="8"/>
      <c r="D219" s="8"/>
    </row>
    <row r="220" spans="1:4" x14ac:dyDescent="0.3">
      <c r="A220" s="7"/>
      <c r="B220" s="68"/>
      <c r="C220" s="8"/>
      <c r="D220" s="8"/>
    </row>
    <row r="221" spans="1:4" x14ac:dyDescent="0.3">
      <c r="A221" s="7"/>
      <c r="B221" s="68"/>
      <c r="C221" s="8"/>
      <c r="D221" s="8"/>
    </row>
    <row r="222" spans="1:4" x14ac:dyDescent="0.3">
      <c r="A222" s="7"/>
      <c r="B222" s="68"/>
      <c r="C222" s="8"/>
      <c r="D222" s="8"/>
    </row>
    <row r="223" spans="1:4" x14ac:dyDescent="0.3">
      <c r="A223" s="7"/>
      <c r="B223" s="68"/>
      <c r="C223" s="8"/>
      <c r="D223" s="8"/>
    </row>
    <row r="224" spans="1:4" x14ac:dyDescent="0.3">
      <c r="A224" s="7"/>
      <c r="B224" s="68"/>
      <c r="C224" s="8"/>
      <c r="D224" s="8"/>
    </row>
    <row r="225" spans="1:4" x14ac:dyDescent="0.3">
      <c r="A225" s="7"/>
      <c r="B225" s="68"/>
      <c r="C225" s="8"/>
      <c r="D225" s="8"/>
    </row>
    <row r="226" spans="1:4" x14ac:dyDescent="0.3">
      <c r="A226" s="7"/>
      <c r="B226" s="68"/>
      <c r="C226" s="8"/>
      <c r="D226" s="8"/>
    </row>
    <row r="227" spans="1:4" x14ac:dyDescent="0.3">
      <c r="A227" s="7"/>
      <c r="B227" s="68"/>
      <c r="C227" s="8"/>
      <c r="D227" s="8"/>
    </row>
    <row r="228" spans="1:4" x14ac:dyDescent="0.3">
      <c r="A228" s="7"/>
      <c r="B228" s="68"/>
      <c r="C228" s="8"/>
      <c r="D228" s="8"/>
    </row>
    <row r="229" spans="1:4" x14ac:dyDescent="0.3">
      <c r="A229" s="7"/>
      <c r="B229" s="68"/>
      <c r="C229" s="8"/>
      <c r="D229" s="8"/>
    </row>
    <row r="230" spans="1:4" x14ac:dyDescent="0.3">
      <c r="A230" s="7"/>
      <c r="B230" s="68"/>
      <c r="C230" s="8"/>
      <c r="D230" s="8"/>
    </row>
    <row r="231" spans="1:4" x14ac:dyDescent="0.3">
      <c r="A231" s="7"/>
      <c r="B231" s="68"/>
      <c r="C231" s="8"/>
      <c r="D231" s="8"/>
    </row>
    <row r="232" spans="1:4" x14ac:dyDescent="0.3">
      <c r="A232" s="7"/>
      <c r="B232" s="68"/>
      <c r="C232" s="8"/>
      <c r="D232" s="8"/>
    </row>
    <row r="233" spans="1:4" x14ac:dyDescent="0.3">
      <c r="A233" s="7"/>
      <c r="B233" s="68"/>
      <c r="C233" s="8"/>
      <c r="D233" s="8"/>
    </row>
    <row r="234" spans="1:4" x14ac:dyDescent="0.3">
      <c r="A234" s="7"/>
      <c r="B234" s="68"/>
      <c r="C234" s="8"/>
      <c r="D234" s="8"/>
    </row>
    <row r="235" spans="1:4" x14ac:dyDescent="0.3">
      <c r="A235" s="7"/>
      <c r="B235" s="68"/>
      <c r="C235" s="8"/>
      <c r="D235" s="8"/>
    </row>
    <row r="236" spans="1:4" x14ac:dyDescent="0.3">
      <c r="A236" s="7"/>
      <c r="B236" s="68"/>
      <c r="C236" s="8"/>
      <c r="D236" s="8"/>
    </row>
    <row r="237" spans="1:4" x14ac:dyDescent="0.3">
      <c r="A237" s="7"/>
      <c r="B237" s="68"/>
      <c r="C237" s="8"/>
      <c r="D237" s="8"/>
    </row>
    <row r="238" spans="1:4" x14ac:dyDescent="0.3">
      <c r="A238" s="7"/>
      <c r="B238" s="68"/>
      <c r="C238" s="8"/>
      <c r="D238" s="8"/>
    </row>
    <row r="239" spans="1:4" x14ac:dyDescent="0.3">
      <c r="A239" s="7"/>
      <c r="B239" s="68"/>
      <c r="C239" s="8"/>
      <c r="D239" s="8"/>
    </row>
    <row r="240" spans="1:4" x14ac:dyDescent="0.3">
      <c r="A240" s="7"/>
      <c r="B240" s="68"/>
      <c r="C240" s="8"/>
      <c r="D240" s="8"/>
    </row>
    <row r="241" spans="1:4" x14ac:dyDescent="0.3">
      <c r="A241" s="7"/>
      <c r="B241" s="68"/>
      <c r="C241" s="8"/>
      <c r="D241" s="8"/>
    </row>
    <row r="242" spans="1:4" x14ac:dyDescent="0.3">
      <c r="A242" s="7"/>
      <c r="B242" s="68"/>
      <c r="C242" s="8"/>
      <c r="D242" s="8"/>
    </row>
    <row r="243" spans="1:4" x14ac:dyDescent="0.3">
      <c r="A243" s="7"/>
      <c r="B243" s="68"/>
      <c r="C243" s="8"/>
      <c r="D243" s="8"/>
    </row>
    <row r="244" spans="1:4" x14ac:dyDescent="0.3">
      <c r="A244" s="7"/>
      <c r="B244" s="68"/>
      <c r="C244" s="8"/>
      <c r="D244" s="8"/>
    </row>
    <row r="245" spans="1:4" x14ac:dyDescent="0.3">
      <c r="A245" s="7"/>
      <c r="B245" s="68"/>
      <c r="C245" s="8"/>
      <c r="D245" s="8"/>
    </row>
    <row r="246" spans="1:4" x14ac:dyDescent="0.3">
      <c r="A246" s="7"/>
      <c r="B246" s="68"/>
      <c r="C246" s="8"/>
      <c r="D246" s="8"/>
    </row>
    <row r="247" spans="1:4" x14ac:dyDescent="0.3">
      <c r="A247" s="7"/>
      <c r="B247" s="68"/>
      <c r="C247" s="8"/>
      <c r="D247" s="8"/>
    </row>
    <row r="248" spans="1:4" x14ac:dyDescent="0.3">
      <c r="A248" s="7"/>
      <c r="B248" s="68"/>
      <c r="C248" s="8"/>
      <c r="D248" s="8"/>
    </row>
    <row r="249" spans="1:4" x14ac:dyDescent="0.3">
      <c r="A249" s="7"/>
      <c r="B249" s="68"/>
      <c r="C249" s="8"/>
      <c r="D249" s="8"/>
    </row>
    <row r="250" spans="1:4" x14ac:dyDescent="0.3">
      <c r="A250" s="7"/>
      <c r="B250" s="68"/>
      <c r="C250" s="8"/>
      <c r="D250" s="8"/>
    </row>
    <row r="251" spans="1:4" x14ac:dyDescent="0.3">
      <c r="A251" s="7"/>
      <c r="B251" s="68"/>
      <c r="C251" s="8"/>
      <c r="D251" s="8"/>
    </row>
    <row r="252" spans="1:4" x14ac:dyDescent="0.3">
      <c r="A252" s="7"/>
      <c r="B252" s="68"/>
      <c r="C252" s="8"/>
      <c r="D252" s="8"/>
    </row>
    <row r="253" spans="1:4" x14ac:dyDescent="0.3">
      <c r="A253" s="7"/>
      <c r="B253" s="68"/>
      <c r="C253" s="8"/>
      <c r="D253" s="8"/>
    </row>
    <row r="254" spans="1:4" x14ac:dyDescent="0.3">
      <c r="A254" s="7"/>
      <c r="B254" s="68"/>
      <c r="C254" s="8"/>
      <c r="D254" s="8"/>
    </row>
  </sheetData>
  <protectedRanges>
    <protectedRange sqref="C10:E10" name="Range2"/>
    <protectedRange sqref="C29:E36 C39:E60 C63:E74 D3:E8 C12:E26" name="editable"/>
  </protectedRanges>
  <mergeCells count="23">
    <mergeCell ref="A1:E2"/>
    <mergeCell ref="G11:O11"/>
    <mergeCell ref="G28:O28"/>
    <mergeCell ref="A11:B11"/>
    <mergeCell ref="C9:E9"/>
    <mergeCell ref="C10:E10"/>
    <mergeCell ref="D8:E8"/>
    <mergeCell ref="D3:E3"/>
    <mergeCell ref="D4:E4"/>
    <mergeCell ref="D5:E5"/>
    <mergeCell ref="D6:E6"/>
    <mergeCell ref="D7:E7"/>
    <mergeCell ref="A9:B9"/>
    <mergeCell ref="A10:B10"/>
    <mergeCell ref="G38:O38"/>
    <mergeCell ref="G62:O62"/>
    <mergeCell ref="A27:B27"/>
    <mergeCell ref="A37:B37"/>
    <mergeCell ref="A75:B75"/>
    <mergeCell ref="A61:B61"/>
    <mergeCell ref="A38:B38"/>
    <mergeCell ref="A28:B28"/>
    <mergeCell ref="A62:B62"/>
  </mergeCells>
  <conditionalFormatting sqref="C29:C37 C39:C45 C63:C75 C47:C61 C12:C27">
    <cfRule type="cellIs" dxfId="81" priority="18" stopIfTrue="1" operator="equal">
      <formula>"Red"</formula>
    </cfRule>
  </conditionalFormatting>
  <conditionalFormatting sqref="C29:C37 C39:C45 C63:C75 C47:C61 C12:C27">
    <cfRule type="cellIs" dxfId="80" priority="17" stopIfTrue="1" operator="equal">
      <formula>"Yellow"</formula>
    </cfRule>
  </conditionalFormatting>
  <conditionalFormatting sqref="C29:C37 C39:C45 C63:C75 C47:C61 C12:C27">
    <cfRule type="cellIs" dxfId="79" priority="16" stopIfTrue="1" operator="equal">
      <formula>"Green"</formula>
    </cfRule>
  </conditionalFormatting>
  <conditionalFormatting sqref="C10">
    <cfRule type="cellIs" dxfId="78" priority="13" stopIfTrue="1" operator="equal">
      <formula>"Green"</formula>
    </cfRule>
  </conditionalFormatting>
  <conditionalFormatting sqref="C10">
    <cfRule type="cellIs" dxfId="77" priority="15" stopIfTrue="1" operator="equal">
      <formula>"Red"</formula>
    </cfRule>
  </conditionalFormatting>
  <conditionalFormatting sqref="C10">
    <cfRule type="cellIs" dxfId="76" priority="14" stopIfTrue="1" operator="equal">
      <formula>"Yellow"</formula>
    </cfRule>
  </conditionalFormatting>
  <conditionalFormatting sqref="A10">
    <cfRule type="cellIs" dxfId="75" priority="4" stopIfTrue="1" operator="equal">
      <formula>"Green"</formula>
    </cfRule>
  </conditionalFormatting>
  <conditionalFormatting sqref="A10">
    <cfRule type="cellIs" dxfId="74" priority="6" stopIfTrue="1" operator="equal">
      <formula>"Red"</formula>
    </cfRule>
  </conditionalFormatting>
  <conditionalFormatting sqref="A10">
    <cfRule type="cellIs" dxfId="73" priority="5" stopIfTrue="1" operator="equal">
      <formula>"Yellow"</formula>
    </cfRule>
  </conditionalFormatting>
  <conditionalFormatting sqref="C46">
    <cfRule type="cellIs" dxfId="72" priority="3" stopIfTrue="1" operator="equal">
      <formula>"Red"</formula>
    </cfRule>
  </conditionalFormatting>
  <conditionalFormatting sqref="C46">
    <cfRule type="cellIs" dxfId="71" priority="2" stopIfTrue="1" operator="equal">
      <formula>"Yellow"</formula>
    </cfRule>
  </conditionalFormatting>
  <conditionalFormatting sqref="C46">
    <cfRule type="cellIs" dxfId="70" priority="1" stopIfTrue="1" operator="equal">
      <formula>"Green"</formula>
    </cfRule>
  </conditionalFormatting>
  <dataValidations count="1">
    <dataValidation type="list" allowBlank="1" showInputMessage="1" showErrorMessage="1" sqref="C63:C74 C10 C29:C36 C39:C60 C12:C26">
      <formula1>$G$5:$G$8</formula1>
    </dataValidation>
  </dataValidations>
  <printOptions horizontalCentered="1"/>
  <pageMargins left="0.118110236220472" right="0.118110236220472" top="0.118110236220472" bottom="0.511811023622047" header="0" footer="0.23622047244094499"/>
  <pageSetup paperSize="9" scale="82" fitToHeight="0" orientation="portrait" r:id="rId1"/>
  <headerFooter>
    <oddFooter>&amp;L&amp;"Calibri,Regular"DCN 2724&amp;R&amp;"Calibri,Regular"Effective date: May 2018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66"/>
  <sheetViews>
    <sheetView zoomScaleNormal="100" zoomScaleSheetLayoutView="100" workbookViewId="0">
      <selection activeCell="D3" sqref="D3"/>
    </sheetView>
  </sheetViews>
  <sheetFormatPr defaultColWidth="9.1796875" defaultRowHeight="13" x14ac:dyDescent="0.3"/>
  <cols>
    <col min="1" max="1" width="3.1796875" style="96" bestFit="1" customWidth="1"/>
    <col min="2" max="2" width="79.26953125" style="97" customWidth="1"/>
    <col min="3" max="3" width="12" style="98" bestFit="1" customWidth="1"/>
    <col min="4" max="4" width="37.26953125" style="86" customWidth="1"/>
    <col min="5" max="6" width="5.453125" style="95" hidden="1" customWidth="1"/>
    <col min="7" max="7" width="4.453125" style="95" hidden="1" customWidth="1"/>
    <col min="8" max="8" width="3.54296875" style="85" customWidth="1"/>
    <col min="9" max="9" width="119.54296875" style="277" bestFit="1" customWidth="1"/>
    <col min="10" max="10" width="3" style="85" bestFit="1" customWidth="1"/>
    <col min="11" max="11" width="119.54296875" style="85" bestFit="1" customWidth="1"/>
    <col min="12" max="36" width="9.1796875" style="85"/>
    <col min="37" max="16384" width="9.1796875" style="86"/>
  </cols>
  <sheetData>
    <row r="1" spans="1:36" s="85" customFormat="1" ht="21" customHeight="1" x14ac:dyDescent="0.3">
      <c r="A1" s="1069" t="s">
        <v>637</v>
      </c>
      <c r="B1" s="1069"/>
      <c r="C1" s="1069"/>
      <c r="D1" s="1069"/>
      <c r="E1" s="246"/>
      <c r="F1" s="246"/>
      <c r="G1" s="246"/>
      <c r="I1" s="247"/>
    </row>
    <row r="2" spans="1:36" ht="21" customHeight="1" thickBot="1" x14ac:dyDescent="0.35">
      <c r="A2" s="1069"/>
      <c r="B2" s="1069"/>
      <c r="C2" s="1069"/>
      <c r="D2" s="1069"/>
      <c r="E2" s="246"/>
      <c r="F2" s="246"/>
      <c r="G2" s="246"/>
      <c r="I2" s="247"/>
    </row>
    <row r="3" spans="1:36" s="88" customFormat="1" ht="12.75" customHeight="1" x14ac:dyDescent="0.3">
      <c r="A3" s="170">
        <v>9</v>
      </c>
      <c r="B3" s="248" t="s">
        <v>85</v>
      </c>
      <c r="C3" s="249" t="s">
        <v>0</v>
      </c>
      <c r="D3" s="839">
        <f>'Trip Report'!$D$3</f>
        <v>0</v>
      </c>
      <c r="E3" s="250"/>
      <c r="F3" s="250"/>
      <c r="G3" s="250"/>
      <c r="H3" s="87"/>
      <c r="I3" s="24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row>
    <row r="4" spans="1:36" s="88" customFormat="1" ht="12.75" customHeight="1" x14ac:dyDescent="0.3">
      <c r="A4" s="174">
        <v>3</v>
      </c>
      <c r="B4" s="251" t="s">
        <v>81</v>
      </c>
      <c r="C4" s="252" t="s">
        <v>361</v>
      </c>
      <c r="D4" s="253">
        <f>'Trip Report'!$I$3</f>
        <v>0</v>
      </c>
      <c r="E4" s="254"/>
      <c r="F4" s="254"/>
      <c r="G4" s="254"/>
      <c r="H4" s="87"/>
      <c r="I4" s="24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row>
    <row r="5" spans="1:36" s="88" customFormat="1" ht="12.75" customHeight="1" x14ac:dyDescent="0.3">
      <c r="A5" s="178">
        <v>1</v>
      </c>
      <c r="B5" s="255" t="s">
        <v>80</v>
      </c>
      <c r="C5" s="252" t="s">
        <v>547</v>
      </c>
      <c r="D5" s="253"/>
      <c r="E5" s="254"/>
      <c r="F5" s="254"/>
      <c r="G5" s="254"/>
      <c r="H5" s="87"/>
      <c r="I5" s="24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36" s="88" customFormat="1" ht="12.75" customHeight="1" x14ac:dyDescent="0.3">
      <c r="A6" s="182">
        <v>0</v>
      </c>
      <c r="B6" s="256" t="s">
        <v>79</v>
      </c>
      <c r="C6" s="252" t="s">
        <v>680</v>
      </c>
      <c r="D6" s="253">
        <f>'Trip Report'!$D$4</f>
        <v>0</v>
      </c>
      <c r="E6" s="254"/>
      <c r="F6" s="254"/>
      <c r="G6" s="254"/>
      <c r="H6" s="87"/>
      <c r="I6" s="24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row>
    <row r="7" spans="1:36" s="88" customFormat="1" ht="12.75" customHeight="1" thickBot="1" x14ac:dyDescent="0.35">
      <c r="A7" s="257" t="s">
        <v>77</v>
      </c>
      <c r="B7" s="258" t="s">
        <v>15</v>
      </c>
      <c r="C7" s="259" t="s">
        <v>498</v>
      </c>
      <c r="D7" s="260"/>
      <c r="E7" s="254"/>
      <c r="F7" s="254"/>
      <c r="G7" s="254"/>
      <c r="H7" s="87"/>
      <c r="I7" s="24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36" s="90" customFormat="1" ht="12" customHeight="1" x14ac:dyDescent="0.3">
      <c r="A8" s="261"/>
      <c r="B8" s="262" t="s">
        <v>657</v>
      </c>
      <c r="C8" s="263">
        <f>COUNTIF($C$16:$C$41,"&gt;3")+COUNTIF($C$47:$C$64,"&gt;3")</f>
        <v>0</v>
      </c>
      <c r="D8" s="264" t="s">
        <v>659</v>
      </c>
      <c r="E8" s="246"/>
      <c r="F8" s="246"/>
      <c r="G8" s="246"/>
      <c r="H8" s="89"/>
      <c r="I8" s="265"/>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row>
    <row r="9" spans="1:36" s="90" customFormat="1" ht="26" x14ac:dyDescent="0.3">
      <c r="A9" s="266"/>
      <c r="B9" s="267" t="s">
        <v>656</v>
      </c>
      <c r="C9" s="268">
        <f>COUNTIF($C$16:$C$41,"3")+COUNTIF($C$47:$C$64,"3")</f>
        <v>0</v>
      </c>
      <c r="D9" s="269" t="s">
        <v>21</v>
      </c>
      <c r="E9" s="246"/>
      <c r="F9" s="246"/>
      <c r="G9" s="246"/>
      <c r="H9" s="89"/>
      <c r="I9" s="265"/>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row>
    <row r="10" spans="1:36" s="90" customFormat="1" ht="12.75" customHeight="1" x14ac:dyDescent="0.3">
      <c r="A10" s="266"/>
      <c r="B10" s="270" t="s">
        <v>658</v>
      </c>
      <c r="C10" s="268">
        <f>COUNTIF($C$16:$C$41,"0")+COUNTIF($C$47:$C$64,"0")+COUNTIF($C$16:$C$41,"1")+COUNTIF($C$47:$C$64,"1")</f>
        <v>0</v>
      </c>
      <c r="D10" s="269" t="s">
        <v>22</v>
      </c>
      <c r="E10" s="246"/>
      <c r="F10" s="246"/>
      <c r="G10" s="246"/>
      <c r="H10" s="89"/>
      <c r="I10" s="265"/>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row>
    <row r="11" spans="1:36" s="90" customFormat="1" ht="12.75" customHeight="1" thickBot="1" x14ac:dyDescent="0.35">
      <c r="A11" s="271"/>
      <c r="B11" s="91"/>
      <c r="C11" s="272">
        <f>COUNTIF($C$16:$C$64,"n/a")</f>
        <v>0</v>
      </c>
      <c r="D11" s="273" t="s">
        <v>750</v>
      </c>
      <c r="E11" s="246"/>
      <c r="F11" s="246"/>
      <c r="G11" s="246"/>
      <c r="H11" s="89"/>
      <c r="I11" s="265"/>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row>
    <row r="12" spans="1:36" s="90" customFormat="1" ht="12.75" customHeight="1" x14ac:dyDescent="0.3">
      <c r="A12" s="274"/>
      <c r="B12" s="1113"/>
      <c r="C12" s="1126">
        <f>IFERROR(($C$44*0.5)+($C$67*0.5),"")</f>
        <v>0</v>
      </c>
      <c r="D12" s="1128" t="s">
        <v>662</v>
      </c>
      <c r="E12" s="246"/>
      <c r="F12" s="246"/>
      <c r="G12" s="246"/>
      <c r="H12" s="89"/>
      <c r="I12" s="265"/>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row>
    <row r="13" spans="1:36" s="90" customFormat="1" ht="12.75" customHeight="1" thickBot="1" x14ac:dyDescent="0.35">
      <c r="A13" s="275"/>
      <c r="B13" s="1114"/>
      <c r="C13" s="1127"/>
      <c r="D13" s="1129"/>
      <c r="E13" s="246"/>
      <c r="F13" s="246"/>
      <c r="G13" s="246"/>
      <c r="H13" s="89"/>
      <c r="I13" s="265"/>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row>
    <row r="14" spans="1:36" ht="13.5" thickBot="1" x14ac:dyDescent="0.35">
      <c r="A14" s="1110" t="s">
        <v>355</v>
      </c>
      <c r="B14" s="1111"/>
      <c r="C14" s="1111"/>
      <c r="D14" s="1112"/>
      <c r="E14" s="276"/>
      <c r="F14" s="276" t="s">
        <v>639</v>
      </c>
      <c r="G14" s="276" t="s">
        <v>640</v>
      </c>
    </row>
    <row r="15" spans="1:36" ht="13.5" customHeight="1" thickBot="1" x14ac:dyDescent="0.35">
      <c r="A15" s="1107" t="s">
        <v>350</v>
      </c>
      <c r="B15" s="1104"/>
      <c r="C15" s="638" t="s">
        <v>349</v>
      </c>
      <c r="D15" s="639" t="s">
        <v>318</v>
      </c>
      <c r="E15" s="276">
        <f>SUM(E16:E41)</f>
        <v>0</v>
      </c>
      <c r="F15" s="276">
        <f>SUM(F16:F41)</f>
        <v>0</v>
      </c>
      <c r="G15" s="276">
        <f>SUM(G16:G41)</f>
        <v>23</v>
      </c>
      <c r="I15" s="640" t="s">
        <v>784</v>
      </c>
    </row>
    <row r="16" spans="1:36" ht="26" x14ac:dyDescent="0.3">
      <c r="A16" s="278">
        <v>1</v>
      </c>
      <c r="B16" s="279" t="s">
        <v>653</v>
      </c>
      <c r="C16" s="280"/>
      <c r="D16" s="281"/>
      <c r="E16" s="254">
        <f>IF(ISERROR(+C16/9*$F16),"n/a",(+C16/9*$F16))</f>
        <v>0</v>
      </c>
      <c r="F16" s="254">
        <f>IF(OR(C16="n/a",C16=""),0,G16)</f>
        <v>0</v>
      </c>
      <c r="G16" s="254">
        <v>1</v>
      </c>
      <c r="I16" s="282" t="s">
        <v>382</v>
      </c>
    </row>
    <row r="17" spans="1:36" x14ac:dyDescent="0.3">
      <c r="A17" s="283">
        <v>2</v>
      </c>
      <c r="B17" s="284" t="s">
        <v>321</v>
      </c>
      <c r="C17" s="280"/>
      <c r="D17" s="285"/>
      <c r="E17" s="254">
        <f t="shared" ref="E17:E64" si="0">IF(ISERROR(+C17/9*$F17),"n/a",(+C17/9*$F17))</f>
        <v>0</v>
      </c>
      <c r="F17" s="254">
        <f t="shared" ref="F17:F64" si="1">IF(OR(C17="n/a",C17=""),0,G17)</f>
        <v>0</v>
      </c>
      <c r="G17" s="254">
        <v>1</v>
      </c>
      <c r="I17" s="282" t="s">
        <v>383</v>
      </c>
    </row>
    <row r="18" spans="1:36" x14ac:dyDescent="0.3">
      <c r="A18" s="283">
        <v>3</v>
      </c>
      <c r="B18" s="284" t="s">
        <v>322</v>
      </c>
      <c r="C18" s="280"/>
      <c r="D18" s="285"/>
      <c r="E18" s="254">
        <f t="shared" si="0"/>
        <v>0</v>
      </c>
      <c r="F18" s="254">
        <f t="shared" si="1"/>
        <v>0</v>
      </c>
      <c r="G18" s="254">
        <v>1</v>
      </c>
      <c r="I18" s="282" t="s">
        <v>384</v>
      </c>
    </row>
    <row r="19" spans="1:36" x14ac:dyDescent="0.3">
      <c r="A19" s="283">
        <v>4</v>
      </c>
      <c r="B19" s="284" t="s">
        <v>323</v>
      </c>
      <c r="C19" s="280"/>
      <c r="D19" s="285"/>
      <c r="E19" s="254">
        <f t="shared" si="0"/>
        <v>0</v>
      </c>
      <c r="F19" s="254">
        <f t="shared" si="1"/>
        <v>0</v>
      </c>
      <c r="G19" s="254">
        <v>1</v>
      </c>
      <c r="I19" s="282" t="s">
        <v>385</v>
      </c>
    </row>
    <row r="20" spans="1:36" x14ac:dyDescent="0.3">
      <c r="A20" s="283">
        <v>5</v>
      </c>
      <c r="B20" s="284" t="s">
        <v>324</v>
      </c>
      <c r="C20" s="280"/>
      <c r="D20" s="285"/>
      <c r="E20" s="254">
        <f t="shared" si="0"/>
        <v>0</v>
      </c>
      <c r="F20" s="254">
        <f t="shared" si="1"/>
        <v>0</v>
      </c>
      <c r="G20" s="254">
        <v>1</v>
      </c>
      <c r="I20" s="282" t="s">
        <v>386</v>
      </c>
    </row>
    <row r="21" spans="1:36" s="289" customFormat="1" x14ac:dyDescent="0.3">
      <c r="A21" s="286">
        <v>6</v>
      </c>
      <c r="B21" s="287" t="s">
        <v>325</v>
      </c>
      <c r="C21" s="280"/>
      <c r="D21" s="285"/>
      <c r="E21" s="254">
        <f t="shared" si="0"/>
        <v>0</v>
      </c>
      <c r="F21" s="254">
        <f t="shared" si="1"/>
        <v>0</v>
      </c>
      <c r="G21" s="254">
        <v>1</v>
      </c>
      <c r="H21" s="288"/>
      <c r="I21" s="282" t="s">
        <v>667</v>
      </c>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row>
    <row r="22" spans="1:36" x14ac:dyDescent="0.3">
      <c r="A22" s="283">
        <v>7</v>
      </c>
      <c r="B22" s="284" t="s">
        <v>326</v>
      </c>
      <c r="C22" s="280"/>
      <c r="D22" s="285"/>
      <c r="E22" s="254">
        <f t="shared" si="0"/>
        <v>0</v>
      </c>
      <c r="F22" s="254">
        <f t="shared" si="1"/>
        <v>0</v>
      </c>
      <c r="G22" s="254">
        <v>1</v>
      </c>
      <c r="I22" s="282" t="s">
        <v>387</v>
      </c>
    </row>
    <row r="23" spans="1:36" ht="26" x14ac:dyDescent="0.3">
      <c r="A23" s="283">
        <v>8</v>
      </c>
      <c r="B23" s="284" t="s">
        <v>327</v>
      </c>
      <c r="C23" s="280"/>
      <c r="D23" s="285"/>
      <c r="E23" s="254">
        <f t="shared" si="0"/>
        <v>0</v>
      </c>
      <c r="F23" s="254">
        <f t="shared" si="1"/>
        <v>0</v>
      </c>
      <c r="G23" s="254">
        <v>1</v>
      </c>
      <c r="I23" s="282" t="s">
        <v>667</v>
      </c>
    </row>
    <row r="24" spans="1:36" ht="13.5" thickBot="1" x14ac:dyDescent="0.35">
      <c r="A24" s="290">
        <v>9</v>
      </c>
      <c r="B24" s="291" t="s">
        <v>328</v>
      </c>
      <c r="C24" s="280"/>
      <c r="D24" s="292"/>
      <c r="E24" s="254">
        <f t="shared" si="0"/>
        <v>0</v>
      </c>
      <c r="F24" s="254">
        <f t="shared" si="1"/>
        <v>0</v>
      </c>
      <c r="G24" s="254">
        <v>1</v>
      </c>
      <c r="I24" s="293" t="s">
        <v>388</v>
      </c>
    </row>
    <row r="25" spans="1:36" ht="13.5" thickBot="1" x14ac:dyDescent="0.35">
      <c r="A25" s="1109" t="s">
        <v>351</v>
      </c>
      <c r="B25" s="1104"/>
      <c r="C25" s="641" t="s">
        <v>349</v>
      </c>
      <c r="D25" s="639" t="s">
        <v>318</v>
      </c>
      <c r="E25" s="254"/>
      <c r="F25" s="254"/>
      <c r="G25" s="254"/>
      <c r="I25" s="640" t="s">
        <v>784</v>
      </c>
    </row>
    <row r="26" spans="1:36" x14ac:dyDescent="0.3">
      <c r="A26" s="294">
        <v>10</v>
      </c>
      <c r="B26" s="295" t="s">
        <v>785</v>
      </c>
      <c r="C26" s="280"/>
      <c r="D26" s="281"/>
      <c r="E26" s="254">
        <f t="shared" si="0"/>
        <v>0</v>
      </c>
      <c r="F26" s="254">
        <f t="shared" si="1"/>
        <v>0</v>
      </c>
      <c r="G26" s="254">
        <v>1</v>
      </c>
      <c r="I26" s="282" t="s">
        <v>786</v>
      </c>
    </row>
    <row r="27" spans="1:36" x14ac:dyDescent="0.3">
      <c r="A27" s="296">
        <v>11</v>
      </c>
      <c r="B27" s="297" t="s">
        <v>787</v>
      </c>
      <c r="C27" s="280"/>
      <c r="D27" s="285"/>
      <c r="E27" s="254">
        <f t="shared" si="0"/>
        <v>0</v>
      </c>
      <c r="F27" s="254">
        <f t="shared" si="1"/>
        <v>0</v>
      </c>
      <c r="G27" s="254">
        <v>1</v>
      </c>
      <c r="I27" s="282" t="s">
        <v>786</v>
      </c>
    </row>
    <row r="28" spans="1:36" x14ac:dyDescent="0.3">
      <c r="A28" s="296">
        <v>12</v>
      </c>
      <c r="B28" s="297" t="s">
        <v>329</v>
      </c>
      <c r="C28" s="280"/>
      <c r="D28" s="285"/>
      <c r="E28" s="254">
        <f t="shared" si="0"/>
        <v>0</v>
      </c>
      <c r="F28" s="254">
        <f t="shared" si="1"/>
        <v>0</v>
      </c>
      <c r="G28" s="254">
        <v>1</v>
      </c>
      <c r="I28" s="282" t="s">
        <v>389</v>
      </c>
    </row>
    <row r="29" spans="1:36" s="289" customFormat="1" x14ac:dyDescent="0.3">
      <c r="A29" s="296">
        <v>13</v>
      </c>
      <c r="B29" s="298" t="s">
        <v>330</v>
      </c>
      <c r="C29" s="280"/>
      <c r="D29" s="285"/>
      <c r="E29" s="254">
        <f t="shared" si="0"/>
        <v>0</v>
      </c>
      <c r="F29" s="254">
        <f t="shared" si="1"/>
        <v>0</v>
      </c>
      <c r="G29" s="254">
        <v>1</v>
      </c>
      <c r="H29" s="288"/>
      <c r="I29" s="282" t="s">
        <v>607</v>
      </c>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row>
    <row r="30" spans="1:36" s="289" customFormat="1" ht="13.5" thickBot="1" x14ac:dyDescent="0.35">
      <c r="A30" s="299">
        <v>14</v>
      </c>
      <c r="B30" s="300" t="s">
        <v>331</v>
      </c>
      <c r="C30" s="280"/>
      <c r="D30" s="292"/>
      <c r="E30" s="254">
        <f t="shared" si="0"/>
        <v>0</v>
      </c>
      <c r="F30" s="254">
        <f t="shared" si="1"/>
        <v>0</v>
      </c>
      <c r="G30" s="254">
        <v>1</v>
      </c>
      <c r="H30" s="85"/>
      <c r="I30" s="282" t="s">
        <v>422</v>
      </c>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row>
    <row r="31" spans="1:36" ht="13.5" thickBot="1" x14ac:dyDescent="0.35">
      <c r="A31" s="1103" t="s">
        <v>352</v>
      </c>
      <c r="B31" s="1104"/>
      <c r="C31" s="641" t="s">
        <v>349</v>
      </c>
      <c r="D31" s="639" t="s">
        <v>318</v>
      </c>
      <c r="E31" s="254"/>
      <c r="F31" s="254"/>
      <c r="G31" s="254"/>
      <c r="I31" s="640" t="s">
        <v>784</v>
      </c>
    </row>
    <row r="32" spans="1:36" x14ac:dyDescent="0.3">
      <c r="A32" s="294">
        <v>15</v>
      </c>
      <c r="B32" s="295" t="s">
        <v>332</v>
      </c>
      <c r="C32" s="280"/>
      <c r="D32" s="281"/>
      <c r="E32" s="254">
        <f t="shared" si="0"/>
        <v>0</v>
      </c>
      <c r="F32" s="254">
        <f t="shared" si="1"/>
        <v>0</v>
      </c>
      <c r="G32" s="254">
        <v>1</v>
      </c>
      <c r="I32" s="282" t="s">
        <v>383</v>
      </c>
    </row>
    <row r="33" spans="1:37" s="85" customFormat="1" x14ac:dyDescent="0.3">
      <c r="A33" s="296">
        <v>16</v>
      </c>
      <c r="B33" s="297" t="s">
        <v>323</v>
      </c>
      <c r="C33" s="280"/>
      <c r="D33" s="285"/>
      <c r="E33" s="254">
        <f t="shared" si="0"/>
        <v>0</v>
      </c>
      <c r="F33" s="254">
        <f t="shared" si="1"/>
        <v>0</v>
      </c>
      <c r="G33" s="254">
        <v>1</v>
      </c>
      <c r="I33" s="282" t="s">
        <v>390</v>
      </c>
      <c r="AK33" s="86"/>
    </row>
    <row r="34" spans="1:37" s="85" customFormat="1" x14ac:dyDescent="0.3">
      <c r="A34" s="296">
        <v>17</v>
      </c>
      <c r="B34" s="297" t="s">
        <v>654</v>
      </c>
      <c r="C34" s="280"/>
      <c r="D34" s="285"/>
      <c r="E34" s="254">
        <f t="shared" si="0"/>
        <v>0</v>
      </c>
      <c r="F34" s="254">
        <f t="shared" si="1"/>
        <v>0</v>
      </c>
      <c r="G34" s="254">
        <v>1</v>
      </c>
      <c r="I34" s="282" t="s">
        <v>391</v>
      </c>
      <c r="AK34" s="86"/>
    </row>
    <row r="35" spans="1:37" s="85" customFormat="1" x14ac:dyDescent="0.3">
      <c r="A35" s="296">
        <v>18</v>
      </c>
      <c r="B35" s="297" t="s">
        <v>333</v>
      </c>
      <c r="C35" s="280"/>
      <c r="D35" s="285"/>
      <c r="E35" s="254">
        <f t="shared" si="0"/>
        <v>0</v>
      </c>
      <c r="F35" s="254">
        <f t="shared" si="1"/>
        <v>0</v>
      </c>
      <c r="G35" s="254">
        <v>1</v>
      </c>
      <c r="I35" s="282" t="s">
        <v>386</v>
      </c>
      <c r="AK35" s="86"/>
    </row>
    <row r="36" spans="1:37" s="85" customFormat="1" x14ac:dyDescent="0.3">
      <c r="A36" s="296">
        <v>19</v>
      </c>
      <c r="B36" s="297" t="s">
        <v>334</v>
      </c>
      <c r="C36" s="280"/>
      <c r="D36" s="285"/>
      <c r="E36" s="254">
        <f t="shared" si="0"/>
        <v>0</v>
      </c>
      <c r="F36" s="254">
        <f t="shared" si="1"/>
        <v>0</v>
      </c>
      <c r="G36" s="254">
        <v>1</v>
      </c>
      <c r="I36" s="301" t="s">
        <v>392</v>
      </c>
      <c r="AK36" s="86"/>
    </row>
    <row r="37" spans="1:37" s="85" customFormat="1" ht="26" x14ac:dyDescent="0.3">
      <c r="A37" s="296">
        <v>20</v>
      </c>
      <c r="B37" s="297" t="s">
        <v>335</v>
      </c>
      <c r="C37" s="280"/>
      <c r="D37" s="285"/>
      <c r="E37" s="254">
        <f t="shared" si="0"/>
        <v>0</v>
      </c>
      <c r="F37" s="254">
        <f t="shared" si="1"/>
        <v>0</v>
      </c>
      <c r="G37" s="254">
        <v>1</v>
      </c>
      <c r="I37" s="282" t="s">
        <v>393</v>
      </c>
      <c r="AK37" s="86"/>
    </row>
    <row r="38" spans="1:37" s="85" customFormat="1" ht="13.5" thickBot="1" x14ac:dyDescent="0.35">
      <c r="A38" s="299">
        <v>21</v>
      </c>
      <c r="B38" s="302" t="s">
        <v>336</v>
      </c>
      <c r="C38" s="280"/>
      <c r="D38" s="303"/>
      <c r="E38" s="254">
        <f t="shared" si="0"/>
        <v>0</v>
      </c>
      <c r="F38" s="254">
        <f t="shared" si="1"/>
        <v>0</v>
      </c>
      <c r="G38" s="254">
        <v>1</v>
      </c>
      <c r="I38" s="293" t="s">
        <v>388</v>
      </c>
      <c r="AK38" s="86"/>
    </row>
    <row r="39" spans="1:37" s="85" customFormat="1" ht="27" customHeight="1" thickBot="1" x14ac:dyDescent="0.35">
      <c r="A39" s="1115" t="s">
        <v>353</v>
      </c>
      <c r="B39" s="1104"/>
      <c r="C39" s="641" t="s">
        <v>349</v>
      </c>
      <c r="D39" s="642" t="s">
        <v>318</v>
      </c>
      <c r="E39" s="254"/>
      <c r="F39" s="254"/>
      <c r="G39" s="254"/>
      <c r="I39" s="640" t="s">
        <v>784</v>
      </c>
      <c r="AK39" s="86"/>
    </row>
    <row r="40" spans="1:37" s="85" customFormat="1" x14ac:dyDescent="0.3">
      <c r="A40" s="294">
        <v>22</v>
      </c>
      <c r="B40" s="279" t="s">
        <v>354</v>
      </c>
      <c r="C40" s="280"/>
      <c r="D40" s="281"/>
      <c r="E40" s="254">
        <f t="shared" si="0"/>
        <v>0</v>
      </c>
      <c r="F40" s="254">
        <f t="shared" si="1"/>
        <v>0</v>
      </c>
      <c r="G40" s="254">
        <v>1</v>
      </c>
      <c r="I40" s="282" t="s">
        <v>394</v>
      </c>
      <c r="AK40" s="86"/>
    </row>
    <row r="41" spans="1:37" s="85" customFormat="1" ht="26.5" thickBot="1" x14ac:dyDescent="0.35">
      <c r="A41" s="299">
        <v>23</v>
      </c>
      <c r="B41" s="291" t="s">
        <v>668</v>
      </c>
      <c r="C41" s="280"/>
      <c r="D41" s="292"/>
      <c r="E41" s="254">
        <f t="shared" si="0"/>
        <v>0</v>
      </c>
      <c r="F41" s="254">
        <f t="shared" si="1"/>
        <v>0</v>
      </c>
      <c r="G41" s="254">
        <v>1</v>
      </c>
      <c r="I41" s="293" t="s">
        <v>395</v>
      </c>
      <c r="AK41" s="86"/>
    </row>
    <row r="42" spans="1:37" s="85" customFormat="1" x14ac:dyDescent="0.3">
      <c r="A42" s="1116" t="s">
        <v>24</v>
      </c>
      <c r="B42" s="1117"/>
      <c r="C42" s="304">
        <f>E15</f>
        <v>0</v>
      </c>
      <c r="D42" s="305"/>
      <c r="E42" s="254"/>
      <c r="F42" s="254"/>
      <c r="G42" s="254"/>
      <c r="I42" s="277"/>
      <c r="AK42" s="86"/>
    </row>
    <row r="43" spans="1:37" s="85" customFormat="1" x14ac:dyDescent="0.3">
      <c r="A43" s="1118" t="s">
        <v>25</v>
      </c>
      <c r="B43" s="1119"/>
      <c r="C43" s="306">
        <f>F15</f>
        <v>0</v>
      </c>
      <c r="D43" s="307"/>
      <c r="E43" s="254"/>
      <c r="F43" s="254"/>
      <c r="G43" s="254"/>
      <c r="I43" s="277"/>
      <c r="AK43" s="86"/>
    </row>
    <row r="44" spans="1:37" s="85" customFormat="1" ht="13.5" thickBot="1" x14ac:dyDescent="0.35">
      <c r="A44" s="1105" t="s">
        <v>26</v>
      </c>
      <c r="B44" s="1106"/>
      <c r="C44" s="308">
        <f>IFERROR(C42/C43,0)</f>
        <v>0</v>
      </c>
      <c r="D44" s="309"/>
      <c r="E44" s="254"/>
      <c r="F44" s="254"/>
      <c r="G44" s="310"/>
      <c r="I44" s="277"/>
      <c r="AK44" s="86"/>
    </row>
    <row r="45" spans="1:37" s="85" customFormat="1" ht="13.5" thickBot="1" x14ac:dyDescent="0.35">
      <c r="A45" s="1107" t="s">
        <v>356</v>
      </c>
      <c r="B45" s="1104"/>
      <c r="C45" s="1104"/>
      <c r="D45" s="1108"/>
      <c r="E45" s="254"/>
      <c r="F45" s="254"/>
      <c r="G45" s="311"/>
      <c r="I45" s="277"/>
      <c r="AK45" s="86"/>
    </row>
    <row r="46" spans="1:37" s="85" customFormat="1" ht="13.5" thickBot="1" x14ac:dyDescent="0.35">
      <c r="A46" s="1109" t="s">
        <v>357</v>
      </c>
      <c r="B46" s="1104"/>
      <c r="C46" s="641" t="s">
        <v>349</v>
      </c>
      <c r="D46" s="642" t="s">
        <v>318</v>
      </c>
      <c r="E46" s="254">
        <f>SUM(E47:E64)</f>
        <v>0</v>
      </c>
      <c r="F46" s="254">
        <f>SUM(F47:F64)</f>
        <v>0</v>
      </c>
      <c r="G46" s="311">
        <f>SUM(G47:G64)</f>
        <v>16</v>
      </c>
      <c r="I46" s="640" t="s">
        <v>784</v>
      </c>
      <c r="AK46" s="86"/>
    </row>
    <row r="47" spans="1:37" s="85" customFormat="1" x14ac:dyDescent="0.3">
      <c r="A47" s="294">
        <v>24</v>
      </c>
      <c r="B47" s="295" t="s">
        <v>655</v>
      </c>
      <c r="C47" s="280"/>
      <c r="D47" s="281"/>
      <c r="E47" s="254">
        <f t="shared" si="0"/>
        <v>0</v>
      </c>
      <c r="F47" s="254">
        <f t="shared" si="1"/>
        <v>0</v>
      </c>
      <c r="G47" s="254">
        <v>1</v>
      </c>
      <c r="I47" s="282" t="s">
        <v>398</v>
      </c>
      <c r="AK47" s="86"/>
    </row>
    <row r="48" spans="1:37" s="85" customFormat="1" x14ac:dyDescent="0.3">
      <c r="A48" s="296">
        <v>25</v>
      </c>
      <c r="B48" s="297" t="s">
        <v>337</v>
      </c>
      <c r="C48" s="280"/>
      <c r="D48" s="285"/>
      <c r="E48" s="254">
        <f t="shared" si="0"/>
        <v>0</v>
      </c>
      <c r="F48" s="254">
        <f t="shared" si="1"/>
        <v>0</v>
      </c>
      <c r="G48" s="254">
        <v>1</v>
      </c>
      <c r="I48" s="282" t="s">
        <v>399</v>
      </c>
      <c r="AK48" s="86"/>
    </row>
    <row r="49" spans="1:36" x14ac:dyDescent="0.3">
      <c r="A49" s="296">
        <v>26</v>
      </c>
      <c r="B49" s="297" t="s">
        <v>338</v>
      </c>
      <c r="C49" s="280"/>
      <c r="D49" s="285"/>
      <c r="E49" s="254">
        <f t="shared" si="0"/>
        <v>0</v>
      </c>
      <c r="F49" s="254">
        <f t="shared" si="1"/>
        <v>0</v>
      </c>
      <c r="G49" s="254">
        <v>1</v>
      </c>
      <c r="I49" s="282" t="s">
        <v>396</v>
      </c>
    </row>
    <row r="50" spans="1:36" ht="13.5" thickBot="1" x14ac:dyDescent="0.35">
      <c r="A50" s="299">
        <v>27</v>
      </c>
      <c r="B50" s="302" t="s">
        <v>339</v>
      </c>
      <c r="C50" s="280"/>
      <c r="D50" s="292"/>
      <c r="E50" s="254">
        <f t="shared" si="0"/>
        <v>0</v>
      </c>
      <c r="F50" s="254">
        <f t="shared" si="1"/>
        <v>0</v>
      </c>
      <c r="G50" s="254">
        <v>1</v>
      </c>
      <c r="I50" s="282" t="s">
        <v>397</v>
      </c>
    </row>
    <row r="51" spans="1:36" ht="13.5" thickBot="1" x14ac:dyDescent="0.35">
      <c r="A51" s="1103" t="s">
        <v>358</v>
      </c>
      <c r="B51" s="1104"/>
      <c r="C51" s="641" t="s">
        <v>349</v>
      </c>
      <c r="D51" s="642" t="s">
        <v>318</v>
      </c>
      <c r="E51" s="254"/>
      <c r="F51" s="254"/>
      <c r="G51" s="311"/>
      <c r="I51" s="640" t="s">
        <v>784</v>
      </c>
    </row>
    <row r="52" spans="1:36" x14ac:dyDescent="0.3">
      <c r="A52" s="294">
        <v>28</v>
      </c>
      <c r="B52" s="295" t="s">
        <v>340</v>
      </c>
      <c r="C52" s="280"/>
      <c r="D52" s="281"/>
      <c r="E52" s="254">
        <f t="shared" si="0"/>
        <v>0</v>
      </c>
      <c r="F52" s="254">
        <f t="shared" si="1"/>
        <v>0</v>
      </c>
      <c r="G52" s="254">
        <v>1</v>
      </c>
      <c r="I52" s="282" t="s">
        <v>398</v>
      </c>
    </row>
    <row r="53" spans="1:36" x14ac:dyDescent="0.3">
      <c r="A53" s="296">
        <v>29</v>
      </c>
      <c r="B53" s="297" t="s">
        <v>341</v>
      </c>
      <c r="C53" s="280"/>
      <c r="D53" s="285"/>
      <c r="E53" s="254">
        <f t="shared" si="0"/>
        <v>0</v>
      </c>
      <c r="F53" s="254">
        <f t="shared" si="1"/>
        <v>0</v>
      </c>
      <c r="G53" s="254">
        <v>1</v>
      </c>
      <c r="I53" s="282" t="s">
        <v>399</v>
      </c>
    </row>
    <row r="54" spans="1:36" x14ac:dyDescent="0.3">
      <c r="A54" s="296">
        <v>30</v>
      </c>
      <c r="B54" s="297" t="s">
        <v>342</v>
      </c>
      <c r="C54" s="280"/>
      <c r="D54" s="285"/>
      <c r="E54" s="254">
        <f t="shared" si="0"/>
        <v>0</v>
      </c>
      <c r="F54" s="254">
        <f t="shared" si="1"/>
        <v>0</v>
      </c>
      <c r="G54" s="254">
        <v>1</v>
      </c>
      <c r="I54" s="282" t="s">
        <v>399</v>
      </c>
    </row>
    <row r="55" spans="1:36" ht="26" x14ac:dyDescent="0.3">
      <c r="A55" s="296">
        <v>31</v>
      </c>
      <c r="B55" s="297" t="s">
        <v>343</v>
      </c>
      <c r="C55" s="280"/>
      <c r="D55" s="285"/>
      <c r="E55" s="254">
        <f t="shared" si="0"/>
        <v>0</v>
      </c>
      <c r="F55" s="254">
        <f t="shared" si="1"/>
        <v>0</v>
      </c>
      <c r="G55" s="254">
        <v>1</v>
      </c>
      <c r="I55" s="282" t="s">
        <v>400</v>
      </c>
    </row>
    <row r="56" spans="1:36" ht="26" x14ac:dyDescent="0.3">
      <c r="A56" s="296">
        <v>32</v>
      </c>
      <c r="B56" s="297" t="s">
        <v>344</v>
      </c>
      <c r="C56" s="280"/>
      <c r="D56" s="285"/>
      <c r="E56" s="254">
        <f t="shared" si="0"/>
        <v>0</v>
      </c>
      <c r="F56" s="254">
        <f t="shared" si="1"/>
        <v>0</v>
      </c>
      <c r="G56" s="254">
        <v>1</v>
      </c>
      <c r="I56" s="282" t="s">
        <v>401</v>
      </c>
    </row>
    <row r="57" spans="1:36" ht="26" x14ac:dyDescent="0.3">
      <c r="A57" s="296">
        <v>33</v>
      </c>
      <c r="B57" s="297" t="s">
        <v>345</v>
      </c>
      <c r="C57" s="280"/>
      <c r="D57" s="285"/>
      <c r="E57" s="254">
        <f t="shared" si="0"/>
        <v>0</v>
      </c>
      <c r="F57" s="254">
        <f t="shared" si="1"/>
        <v>0</v>
      </c>
      <c r="G57" s="254">
        <v>1</v>
      </c>
      <c r="I57" s="282" t="s">
        <v>402</v>
      </c>
    </row>
    <row r="58" spans="1:36" s="289" customFormat="1" x14ac:dyDescent="0.3">
      <c r="A58" s="296">
        <v>34</v>
      </c>
      <c r="B58" s="298" t="s">
        <v>331</v>
      </c>
      <c r="C58" s="280"/>
      <c r="D58" s="285"/>
      <c r="E58" s="254">
        <f t="shared" si="0"/>
        <v>0</v>
      </c>
      <c r="F58" s="254">
        <f t="shared" si="1"/>
        <v>0</v>
      </c>
      <c r="G58" s="254">
        <v>1</v>
      </c>
      <c r="H58" s="85"/>
      <c r="I58" s="282" t="s">
        <v>421</v>
      </c>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row>
    <row r="59" spans="1:36" ht="13.5" thickBot="1" x14ac:dyDescent="0.35">
      <c r="A59" s="299">
        <v>35</v>
      </c>
      <c r="B59" s="302" t="s">
        <v>346</v>
      </c>
      <c r="C59" s="280"/>
      <c r="D59" s="292"/>
      <c r="E59" s="254">
        <f t="shared" si="0"/>
        <v>0</v>
      </c>
      <c r="F59" s="254">
        <f t="shared" si="1"/>
        <v>0</v>
      </c>
      <c r="G59" s="254">
        <v>1</v>
      </c>
      <c r="I59" s="282" t="s">
        <v>402</v>
      </c>
    </row>
    <row r="60" spans="1:36" ht="13.5" thickBot="1" x14ac:dyDescent="0.35">
      <c r="A60" s="1103" t="s">
        <v>359</v>
      </c>
      <c r="B60" s="1104"/>
      <c r="C60" s="641" t="s">
        <v>349</v>
      </c>
      <c r="D60" s="642" t="s">
        <v>318</v>
      </c>
      <c r="E60" s="254"/>
      <c r="F60" s="254"/>
      <c r="G60" s="254"/>
      <c r="I60" s="640" t="s">
        <v>784</v>
      </c>
    </row>
    <row r="61" spans="1:36" ht="26" x14ac:dyDescent="0.3">
      <c r="A61" s="294">
        <v>36</v>
      </c>
      <c r="B61" s="312" t="s">
        <v>669</v>
      </c>
      <c r="C61" s="280"/>
      <c r="D61" s="281"/>
      <c r="E61" s="254">
        <f t="shared" si="0"/>
        <v>0</v>
      </c>
      <c r="F61" s="254">
        <f t="shared" si="1"/>
        <v>0</v>
      </c>
      <c r="G61" s="254">
        <v>1</v>
      </c>
      <c r="I61" s="282" t="s">
        <v>403</v>
      </c>
    </row>
    <row r="62" spans="1:36" x14ac:dyDescent="0.3">
      <c r="A62" s="296">
        <v>37</v>
      </c>
      <c r="B62" s="297" t="s">
        <v>347</v>
      </c>
      <c r="C62" s="280"/>
      <c r="D62" s="285"/>
      <c r="E62" s="254">
        <f t="shared" si="0"/>
        <v>0</v>
      </c>
      <c r="F62" s="254">
        <f t="shared" si="1"/>
        <v>0</v>
      </c>
      <c r="G62" s="254">
        <v>1</v>
      </c>
      <c r="I62" s="282" t="s">
        <v>404</v>
      </c>
    </row>
    <row r="63" spans="1:36" x14ac:dyDescent="0.3">
      <c r="A63" s="296">
        <v>38</v>
      </c>
      <c r="B63" s="297" t="s">
        <v>348</v>
      </c>
      <c r="C63" s="280"/>
      <c r="D63" s="285"/>
      <c r="E63" s="254">
        <f t="shared" si="0"/>
        <v>0</v>
      </c>
      <c r="F63" s="254">
        <f t="shared" si="1"/>
        <v>0</v>
      </c>
      <c r="G63" s="254">
        <v>1</v>
      </c>
      <c r="I63" s="282" t="s">
        <v>405</v>
      </c>
    </row>
    <row r="64" spans="1:36" ht="13.5" thickBot="1" x14ac:dyDescent="0.35">
      <c r="A64" s="299">
        <v>39</v>
      </c>
      <c r="B64" s="302" t="s">
        <v>610</v>
      </c>
      <c r="C64" s="280"/>
      <c r="D64" s="292"/>
      <c r="E64" s="254">
        <f t="shared" si="0"/>
        <v>0</v>
      </c>
      <c r="F64" s="254">
        <f t="shared" si="1"/>
        <v>0</v>
      </c>
      <c r="G64" s="254">
        <v>1</v>
      </c>
      <c r="I64" s="293" t="s">
        <v>406</v>
      </c>
    </row>
    <row r="65" spans="1:37" s="85" customFormat="1" x14ac:dyDescent="0.3">
      <c r="A65" s="1120" t="s">
        <v>24</v>
      </c>
      <c r="B65" s="1121"/>
      <c r="C65" s="313">
        <f>E46</f>
        <v>0</v>
      </c>
      <c r="D65" s="314"/>
      <c r="E65" s="95"/>
      <c r="F65" s="95"/>
      <c r="G65" s="95"/>
      <c r="I65" s="277"/>
      <c r="AK65" s="86"/>
    </row>
    <row r="66" spans="1:37" s="85" customFormat="1" x14ac:dyDescent="0.3">
      <c r="A66" s="1122" t="s">
        <v>25</v>
      </c>
      <c r="B66" s="1123"/>
      <c r="C66" s="315">
        <f>F46</f>
        <v>0</v>
      </c>
      <c r="D66" s="316"/>
      <c r="E66" s="95"/>
      <c r="F66" s="95"/>
      <c r="G66" s="95"/>
      <c r="I66" s="277"/>
      <c r="AK66" s="86"/>
    </row>
    <row r="67" spans="1:37" s="85" customFormat="1" ht="13.5" thickBot="1" x14ac:dyDescent="0.35">
      <c r="A67" s="1124" t="s">
        <v>26</v>
      </c>
      <c r="B67" s="1125"/>
      <c r="C67" s="317">
        <f>IFERROR((C65/C66),0)</f>
        <v>0</v>
      </c>
      <c r="D67" s="318"/>
      <c r="E67" s="95"/>
      <c r="F67" s="95"/>
      <c r="G67" s="95"/>
      <c r="I67" s="277"/>
      <c r="AK67" s="86"/>
    </row>
    <row r="68" spans="1:37" s="85" customFormat="1" x14ac:dyDescent="0.3">
      <c r="A68" s="92"/>
      <c r="B68" s="93"/>
      <c r="C68" s="94"/>
      <c r="E68" s="95"/>
      <c r="F68" s="95"/>
      <c r="G68" s="95"/>
      <c r="I68" s="277"/>
      <c r="AK68" s="86"/>
    </row>
    <row r="69" spans="1:37" s="85" customFormat="1" x14ac:dyDescent="0.3">
      <c r="A69" s="92"/>
      <c r="B69" s="93"/>
      <c r="C69" s="94"/>
      <c r="E69" s="95"/>
      <c r="F69" s="95"/>
      <c r="G69" s="95"/>
      <c r="I69" s="277"/>
      <c r="AK69" s="86"/>
    </row>
    <row r="70" spans="1:37" s="85" customFormat="1" x14ac:dyDescent="0.3">
      <c r="A70" s="92"/>
      <c r="B70" s="93"/>
      <c r="C70" s="94"/>
      <c r="E70" s="95"/>
      <c r="F70" s="95"/>
      <c r="G70" s="95"/>
      <c r="I70" s="277"/>
      <c r="AK70" s="86"/>
    </row>
    <row r="71" spans="1:37" s="85" customFormat="1" x14ac:dyDescent="0.3">
      <c r="A71" s="92"/>
      <c r="B71" s="93"/>
      <c r="C71" s="94"/>
      <c r="E71" s="95"/>
      <c r="F71" s="95"/>
      <c r="G71" s="95"/>
      <c r="I71" s="277"/>
      <c r="AK71" s="86"/>
    </row>
    <row r="72" spans="1:37" s="85" customFormat="1" x14ac:dyDescent="0.3">
      <c r="A72" s="92"/>
      <c r="B72" s="93"/>
      <c r="C72" s="94"/>
      <c r="E72" s="95"/>
      <c r="F72" s="95"/>
      <c r="G72" s="95"/>
      <c r="I72" s="277"/>
      <c r="AK72" s="86"/>
    </row>
    <row r="73" spans="1:37" s="85" customFormat="1" x14ac:dyDescent="0.3">
      <c r="A73" s="92"/>
      <c r="B73" s="93"/>
      <c r="C73" s="94"/>
      <c r="E73" s="95"/>
      <c r="F73" s="95"/>
      <c r="G73" s="95"/>
      <c r="I73" s="277"/>
      <c r="AK73" s="86"/>
    </row>
    <row r="74" spans="1:37" s="85" customFormat="1" x14ac:dyDescent="0.3">
      <c r="A74" s="92"/>
      <c r="B74" s="93"/>
      <c r="C74" s="94"/>
      <c r="E74" s="95"/>
      <c r="F74" s="95"/>
      <c r="G74" s="95"/>
      <c r="I74" s="277"/>
      <c r="AK74" s="86"/>
    </row>
    <row r="75" spans="1:37" s="85" customFormat="1" x14ac:dyDescent="0.3">
      <c r="A75" s="92"/>
      <c r="B75" s="93"/>
      <c r="C75" s="94"/>
      <c r="E75" s="95"/>
      <c r="F75" s="95"/>
      <c r="G75" s="95"/>
      <c r="I75" s="277"/>
      <c r="AK75" s="86"/>
    </row>
    <row r="76" spans="1:37" s="85" customFormat="1" x14ac:dyDescent="0.3">
      <c r="A76" s="92"/>
      <c r="B76" s="93"/>
      <c r="C76" s="94"/>
      <c r="E76" s="95"/>
      <c r="F76" s="95"/>
      <c r="G76" s="95"/>
      <c r="I76" s="277"/>
      <c r="AK76" s="86"/>
    </row>
    <row r="77" spans="1:37" s="85" customFormat="1" x14ac:dyDescent="0.3">
      <c r="A77" s="92"/>
      <c r="B77" s="93"/>
      <c r="C77" s="94"/>
      <c r="E77" s="95"/>
      <c r="F77" s="95"/>
      <c r="G77" s="95"/>
      <c r="I77" s="277"/>
      <c r="AK77" s="86"/>
    </row>
    <row r="78" spans="1:37" s="85" customFormat="1" x14ac:dyDescent="0.3">
      <c r="A78" s="92"/>
      <c r="B78" s="93"/>
      <c r="C78" s="94"/>
      <c r="E78" s="95"/>
      <c r="F78" s="95"/>
      <c r="G78" s="95"/>
      <c r="I78" s="277"/>
      <c r="AK78" s="86"/>
    </row>
    <row r="79" spans="1:37" s="85" customFormat="1" x14ac:dyDescent="0.3">
      <c r="A79" s="92"/>
      <c r="B79" s="93"/>
      <c r="C79" s="94"/>
      <c r="E79" s="95"/>
      <c r="F79" s="95"/>
      <c r="G79" s="95"/>
      <c r="I79" s="277"/>
      <c r="AK79" s="86"/>
    </row>
    <row r="80" spans="1:37" s="85" customFormat="1" x14ac:dyDescent="0.3">
      <c r="A80" s="92"/>
      <c r="B80" s="93"/>
      <c r="C80" s="94"/>
      <c r="E80" s="95"/>
      <c r="F80" s="95"/>
      <c r="G80" s="95"/>
      <c r="I80" s="277"/>
      <c r="AK80" s="86"/>
    </row>
    <row r="81" spans="1:37" s="85" customFormat="1" x14ac:dyDescent="0.3">
      <c r="A81" s="92"/>
      <c r="B81" s="93"/>
      <c r="C81" s="94"/>
      <c r="E81" s="95"/>
      <c r="F81" s="95"/>
      <c r="G81" s="95"/>
      <c r="I81" s="277"/>
      <c r="AK81" s="86"/>
    </row>
    <row r="82" spans="1:37" s="85" customFormat="1" x14ac:dyDescent="0.3">
      <c r="A82" s="92"/>
      <c r="B82" s="93"/>
      <c r="C82" s="94"/>
      <c r="E82" s="95"/>
      <c r="F82" s="95"/>
      <c r="G82" s="95"/>
      <c r="I82" s="277"/>
      <c r="AK82" s="86"/>
    </row>
    <row r="83" spans="1:37" s="85" customFormat="1" x14ac:dyDescent="0.3">
      <c r="A83" s="92"/>
      <c r="B83" s="93"/>
      <c r="C83" s="94"/>
      <c r="E83" s="95"/>
      <c r="F83" s="95"/>
      <c r="G83" s="95"/>
      <c r="I83" s="277"/>
      <c r="AK83" s="86"/>
    </row>
    <row r="84" spans="1:37" s="85" customFormat="1" x14ac:dyDescent="0.3">
      <c r="A84" s="92"/>
      <c r="B84" s="93"/>
      <c r="C84" s="94"/>
      <c r="E84" s="95"/>
      <c r="F84" s="95"/>
      <c r="G84" s="95"/>
      <c r="I84" s="277"/>
      <c r="AK84" s="86"/>
    </row>
    <row r="85" spans="1:37" s="85" customFormat="1" x14ac:dyDescent="0.3">
      <c r="A85" s="92"/>
      <c r="B85" s="93"/>
      <c r="C85" s="94"/>
      <c r="E85" s="95"/>
      <c r="F85" s="95"/>
      <c r="G85" s="95"/>
      <c r="I85" s="277"/>
      <c r="AK85" s="86"/>
    </row>
    <row r="86" spans="1:37" s="85" customFormat="1" x14ac:dyDescent="0.3">
      <c r="A86" s="92"/>
      <c r="B86" s="93"/>
      <c r="C86" s="94"/>
      <c r="E86" s="95"/>
      <c r="F86" s="95"/>
      <c r="G86" s="95"/>
      <c r="I86" s="277"/>
      <c r="AK86" s="86"/>
    </row>
    <row r="87" spans="1:37" s="85" customFormat="1" x14ac:dyDescent="0.3">
      <c r="A87" s="92"/>
      <c r="B87" s="93"/>
      <c r="C87" s="94"/>
      <c r="E87" s="95"/>
      <c r="F87" s="95"/>
      <c r="G87" s="95"/>
      <c r="I87" s="277"/>
      <c r="AK87" s="86"/>
    </row>
    <row r="88" spans="1:37" s="85" customFormat="1" x14ac:dyDescent="0.3">
      <c r="A88" s="92"/>
      <c r="B88" s="93"/>
      <c r="C88" s="94"/>
      <c r="E88" s="95"/>
      <c r="F88" s="95"/>
      <c r="G88" s="95"/>
      <c r="I88" s="277"/>
      <c r="AK88" s="86"/>
    </row>
    <row r="89" spans="1:37" s="85" customFormat="1" x14ac:dyDescent="0.3">
      <c r="A89" s="92"/>
      <c r="B89" s="93"/>
      <c r="C89" s="94"/>
      <c r="E89" s="95"/>
      <c r="F89" s="95"/>
      <c r="G89" s="95"/>
      <c r="I89" s="277"/>
      <c r="AK89" s="86"/>
    </row>
    <row r="90" spans="1:37" s="85" customFormat="1" x14ac:dyDescent="0.3">
      <c r="A90" s="92"/>
      <c r="B90" s="93"/>
      <c r="C90" s="94"/>
      <c r="E90" s="95"/>
      <c r="F90" s="95"/>
      <c r="G90" s="95"/>
      <c r="I90" s="277"/>
      <c r="AK90" s="86"/>
    </row>
    <row r="91" spans="1:37" s="85" customFormat="1" x14ac:dyDescent="0.3">
      <c r="A91" s="92"/>
      <c r="B91" s="93"/>
      <c r="C91" s="94"/>
      <c r="E91" s="95"/>
      <c r="F91" s="95"/>
      <c r="G91" s="95"/>
      <c r="I91" s="277"/>
      <c r="AK91" s="86"/>
    </row>
    <row r="92" spans="1:37" s="85" customFormat="1" x14ac:dyDescent="0.3">
      <c r="A92" s="92"/>
      <c r="B92" s="93"/>
      <c r="C92" s="94"/>
      <c r="E92" s="95"/>
      <c r="F92" s="95"/>
      <c r="G92" s="95"/>
      <c r="I92" s="277"/>
      <c r="AK92" s="86"/>
    </row>
    <row r="93" spans="1:37" s="85" customFormat="1" x14ac:dyDescent="0.3">
      <c r="A93" s="92"/>
      <c r="B93" s="93"/>
      <c r="C93" s="94"/>
      <c r="E93" s="95"/>
      <c r="F93" s="95"/>
      <c r="G93" s="95"/>
      <c r="I93" s="277"/>
      <c r="AK93" s="86"/>
    </row>
    <row r="94" spans="1:37" s="85" customFormat="1" x14ac:dyDescent="0.3">
      <c r="A94" s="92"/>
      <c r="B94" s="93"/>
      <c r="C94" s="94"/>
      <c r="E94" s="95"/>
      <c r="F94" s="95"/>
      <c r="G94" s="95"/>
      <c r="I94" s="277"/>
      <c r="AK94" s="86"/>
    </row>
    <row r="95" spans="1:37" s="85" customFormat="1" x14ac:dyDescent="0.3">
      <c r="A95" s="92"/>
      <c r="B95" s="93"/>
      <c r="C95" s="94"/>
      <c r="E95" s="95"/>
      <c r="F95" s="95"/>
      <c r="G95" s="95"/>
      <c r="I95" s="277"/>
      <c r="AK95" s="86"/>
    </row>
    <row r="96" spans="1:37" s="85" customFormat="1" x14ac:dyDescent="0.3">
      <c r="A96" s="92"/>
      <c r="B96" s="93"/>
      <c r="C96" s="94"/>
      <c r="E96" s="95"/>
      <c r="F96" s="95"/>
      <c r="G96" s="95"/>
      <c r="I96" s="277"/>
      <c r="AK96" s="86"/>
    </row>
    <row r="97" spans="1:37" s="85" customFormat="1" x14ac:dyDescent="0.3">
      <c r="A97" s="92"/>
      <c r="B97" s="93"/>
      <c r="C97" s="94"/>
      <c r="E97" s="95"/>
      <c r="F97" s="95"/>
      <c r="G97" s="95"/>
      <c r="I97" s="277"/>
      <c r="AK97" s="86"/>
    </row>
    <row r="98" spans="1:37" s="85" customFormat="1" x14ac:dyDescent="0.3">
      <c r="A98" s="92"/>
      <c r="B98" s="93"/>
      <c r="C98" s="94"/>
      <c r="E98" s="95"/>
      <c r="F98" s="95"/>
      <c r="G98" s="95"/>
      <c r="I98" s="277"/>
      <c r="AK98" s="86"/>
    </row>
    <row r="99" spans="1:37" s="85" customFormat="1" x14ac:dyDescent="0.3">
      <c r="A99" s="92"/>
      <c r="B99" s="93"/>
      <c r="C99" s="94"/>
      <c r="E99" s="95"/>
      <c r="F99" s="95"/>
      <c r="G99" s="95"/>
      <c r="I99" s="277"/>
      <c r="AK99" s="86"/>
    </row>
    <row r="100" spans="1:37" s="85" customFormat="1" x14ac:dyDescent="0.3">
      <c r="A100" s="92"/>
      <c r="B100" s="93"/>
      <c r="C100" s="94"/>
      <c r="E100" s="95"/>
      <c r="F100" s="95"/>
      <c r="G100" s="95"/>
      <c r="I100" s="277"/>
      <c r="AK100" s="86"/>
    </row>
    <row r="101" spans="1:37" s="85" customFormat="1" x14ac:dyDescent="0.3">
      <c r="A101" s="92"/>
      <c r="B101" s="93"/>
      <c r="C101" s="94"/>
      <c r="E101" s="95"/>
      <c r="F101" s="95"/>
      <c r="G101" s="95"/>
      <c r="I101" s="277"/>
      <c r="AK101" s="86"/>
    </row>
    <row r="102" spans="1:37" s="85" customFormat="1" x14ac:dyDescent="0.3">
      <c r="A102" s="92"/>
      <c r="B102" s="93"/>
      <c r="C102" s="94"/>
      <c r="E102" s="95"/>
      <c r="F102" s="95"/>
      <c r="G102" s="95"/>
      <c r="I102" s="277"/>
      <c r="AK102" s="86"/>
    </row>
    <row r="103" spans="1:37" s="85" customFormat="1" x14ac:dyDescent="0.3">
      <c r="A103" s="92"/>
      <c r="B103" s="93"/>
      <c r="C103" s="94"/>
      <c r="E103" s="95"/>
      <c r="F103" s="95"/>
      <c r="G103" s="95"/>
      <c r="I103" s="277"/>
      <c r="AK103" s="86"/>
    </row>
    <row r="104" spans="1:37" s="85" customFormat="1" ht="26.5" thickBot="1" x14ac:dyDescent="0.65">
      <c r="A104" s="92"/>
      <c r="B104" s="93"/>
      <c r="C104" s="94"/>
      <c r="E104" s="95"/>
      <c r="F104" s="95"/>
      <c r="G104" s="95"/>
      <c r="I104" s="277"/>
      <c r="K104" s="828" t="s">
        <v>769</v>
      </c>
      <c r="AK104" s="86"/>
    </row>
    <row r="105" spans="1:37" s="85" customFormat="1" x14ac:dyDescent="0.3">
      <c r="A105" s="92"/>
      <c r="B105" s="93"/>
      <c r="C105" s="94"/>
      <c r="E105" s="95"/>
      <c r="F105" s="95"/>
      <c r="G105" s="95"/>
      <c r="J105" s="829">
        <v>1</v>
      </c>
      <c r="K105" s="832" t="s">
        <v>382</v>
      </c>
      <c r="AK105" s="86"/>
    </row>
    <row r="106" spans="1:37" s="85" customFormat="1" x14ac:dyDescent="0.3">
      <c r="A106" s="92"/>
      <c r="B106" s="93"/>
      <c r="C106" s="94"/>
      <c r="E106" s="95"/>
      <c r="F106" s="95"/>
      <c r="G106" s="95"/>
      <c r="J106" s="830">
        <v>2</v>
      </c>
      <c r="K106" s="282" t="s">
        <v>383</v>
      </c>
      <c r="AK106" s="86"/>
    </row>
    <row r="107" spans="1:37" s="85" customFormat="1" x14ac:dyDescent="0.3">
      <c r="A107" s="92"/>
      <c r="B107" s="93"/>
      <c r="C107" s="94"/>
      <c r="E107" s="95"/>
      <c r="F107" s="95"/>
      <c r="G107" s="95"/>
      <c r="J107" s="830">
        <v>3</v>
      </c>
      <c r="K107" s="282" t="s">
        <v>384</v>
      </c>
      <c r="AK107" s="86"/>
    </row>
    <row r="108" spans="1:37" s="85" customFormat="1" x14ac:dyDescent="0.3">
      <c r="A108" s="92"/>
      <c r="B108" s="93"/>
      <c r="C108" s="94"/>
      <c r="E108" s="95"/>
      <c r="F108" s="95"/>
      <c r="G108" s="95"/>
      <c r="J108" s="830">
        <v>4</v>
      </c>
      <c r="K108" s="282" t="s">
        <v>385</v>
      </c>
      <c r="AK108" s="86"/>
    </row>
    <row r="109" spans="1:37" s="85" customFormat="1" x14ac:dyDescent="0.3">
      <c r="A109" s="92"/>
      <c r="B109" s="93"/>
      <c r="C109" s="94"/>
      <c r="E109" s="95"/>
      <c r="F109" s="95"/>
      <c r="G109" s="95"/>
      <c r="J109" s="830">
        <v>5</v>
      </c>
      <c r="K109" s="282" t="s">
        <v>386</v>
      </c>
      <c r="AK109" s="86"/>
    </row>
    <row r="110" spans="1:37" s="85" customFormat="1" x14ac:dyDescent="0.3">
      <c r="A110" s="92"/>
      <c r="B110" s="93"/>
      <c r="C110" s="94"/>
      <c r="E110" s="95"/>
      <c r="F110" s="95"/>
      <c r="G110" s="95"/>
      <c r="J110" s="830">
        <v>6</v>
      </c>
      <c r="K110" s="282" t="s">
        <v>667</v>
      </c>
      <c r="AK110" s="86"/>
    </row>
    <row r="111" spans="1:37" s="85" customFormat="1" x14ac:dyDescent="0.3">
      <c r="A111" s="92"/>
      <c r="B111" s="93"/>
      <c r="C111" s="94"/>
      <c r="E111" s="95"/>
      <c r="F111" s="95"/>
      <c r="G111" s="95"/>
      <c r="J111" s="830">
        <v>7</v>
      </c>
      <c r="K111" s="282" t="s">
        <v>387</v>
      </c>
      <c r="AK111" s="86"/>
    </row>
    <row r="112" spans="1:37" s="85" customFormat="1" x14ac:dyDescent="0.3">
      <c r="A112" s="92"/>
      <c r="B112" s="93"/>
      <c r="C112" s="94"/>
      <c r="E112" s="95"/>
      <c r="F112" s="95"/>
      <c r="G112" s="95"/>
      <c r="J112" s="830">
        <v>8</v>
      </c>
      <c r="K112" s="282" t="s">
        <v>667</v>
      </c>
      <c r="AK112" s="86"/>
    </row>
    <row r="113" spans="1:37" s="85" customFormat="1" ht="13.5" thickBot="1" x14ac:dyDescent="0.35">
      <c r="A113" s="92"/>
      <c r="B113" s="93"/>
      <c r="C113" s="94"/>
      <c r="E113" s="95"/>
      <c r="F113" s="95"/>
      <c r="G113" s="95"/>
      <c r="J113" s="831">
        <v>9</v>
      </c>
      <c r="K113" s="293" t="s">
        <v>388</v>
      </c>
      <c r="AK113" s="86"/>
    </row>
    <row r="114" spans="1:37" s="85" customFormat="1" ht="13.5" thickBot="1" x14ac:dyDescent="0.35">
      <c r="A114" s="92"/>
      <c r="B114" s="93"/>
      <c r="C114" s="94"/>
      <c r="E114" s="95"/>
      <c r="F114" s="95"/>
      <c r="G114" s="95"/>
      <c r="I114" s="89"/>
      <c r="J114" s="89"/>
      <c r="K114" s="834"/>
      <c r="AK114" s="86"/>
    </row>
    <row r="115" spans="1:37" s="85" customFormat="1" x14ac:dyDescent="0.3">
      <c r="A115" s="92"/>
      <c r="B115" s="93"/>
      <c r="C115" s="94"/>
      <c r="E115" s="95"/>
      <c r="F115" s="95"/>
      <c r="G115" s="95"/>
      <c r="J115" s="829">
        <v>10</v>
      </c>
      <c r="K115" s="832" t="s">
        <v>786</v>
      </c>
      <c r="AK115" s="86"/>
    </row>
    <row r="116" spans="1:37" s="85" customFormat="1" x14ac:dyDescent="0.3">
      <c r="A116" s="92"/>
      <c r="B116" s="93"/>
      <c r="C116" s="94"/>
      <c r="E116" s="95"/>
      <c r="F116" s="95"/>
      <c r="G116" s="95"/>
      <c r="J116" s="830">
        <v>11</v>
      </c>
      <c r="K116" s="282" t="s">
        <v>786</v>
      </c>
      <c r="AK116" s="86"/>
    </row>
    <row r="117" spans="1:37" s="85" customFormat="1" x14ac:dyDescent="0.3">
      <c r="A117" s="92"/>
      <c r="B117" s="93"/>
      <c r="C117" s="94"/>
      <c r="E117" s="95"/>
      <c r="F117" s="95"/>
      <c r="G117" s="95"/>
      <c r="J117" s="830">
        <v>12</v>
      </c>
      <c r="K117" s="282" t="s">
        <v>389</v>
      </c>
      <c r="AK117" s="86"/>
    </row>
    <row r="118" spans="1:37" s="85" customFormat="1" x14ac:dyDescent="0.3">
      <c r="A118" s="92"/>
      <c r="B118" s="93"/>
      <c r="C118" s="94"/>
      <c r="E118" s="95"/>
      <c r="F118" s="95"/>
      <c r="G118" s="95"/>
      <c r="J118" s="830">
        <v>13</v>
      </c>
      <c r="K118" s="282" t="s">
        <v>607</v>
      </c>
      <c r="AK118" s="86"/>
    </row>
    <row r="119" spans="1:37" s="85" customFormat="1" ht="13.5" thickBot="1" x14ac:dyDescent="0.35">
      <c r="A119" s="92"/>
      <c r="B119" s="93"/>
      <c r="C119" s="94"/>
      <c r="E119" s="95"/>
      <c r="F119" s="95"/>
      <c r="G119" s="95"/>
      <c r="J119" s="831">
        <v>14</v>
      </c>
      <c r="K119" s="293" t="s">
        <v>422</v>
      </c>
      <c r="AK119" s="86"/>
    </row>
    <row r="120" spans="1:37" s="85" customFormat="1" ht="13.5" thickBot="1" x14ac:dyDescent="0.35">
      <c r="A120" s="92"/>
      <c r="B120" s="93"/>
      <c r="C120" s="94"/>
      <c r="E120" s="95"/>
      <c r="F120" s="95"/>
      <c r="G120" s="95"/>
      <c r="J120" s="89"/>
      <c r="K120" s="834"/>
      <c r="L120" s="89"/>
      <c r="AK120" s="86"/>
    </row>
    <row r="121" spans="1:37" s="85" customFormat="1" x14ac:dyDescent="0.3">
      <c r="A121" s="92"/>
      <c r="B121" s="93"/>
      <c r="C121" s="94"/>
      <c r="E121" s="95"/>
      <c r="F121" s="95"/>
      <c r="G121" s="95"/>
      <c r="J121" s="829">
        <v>15</v>
      </c>
      <c r="K121" s="832" t="s">
        <v>383</v>
      </c>
      <c r="AK121" s="86"/>
    </row>
    <row r="122" spans="1:37" s="85" customFormat="1" x14ac:dyDescent="0.3">
      <c r="A122" s="92"/>
      <c r="B122" s="93"/>
      <c r="C122" s="94"/>
      <c r="E122" s="95"/>
      <c r="F122" s="95"/>
      <c r="G122" s="95"/>
      <c r="J122" s="830">
        <v>16</v>
      </c>
      <c r="K122" s="282" t="s">
        <v>390</v>
      </c>
      <c r="AK122" s="86"/>
    </row>
    <row r="123" spans="1:37" s="85" customFormat="1" x14ac:dyDescent="0.3">
      <c r="A123" s="92"/>
      <c r="B123" s="93"/>
      <c r="C123" s="94"/>
      <c r="E123" s="95"/>
      <c r="F123" s="95"/>
      <c r="G123" s="95"/>
      <c r="J123" s="830">
        <v>17</v>
      </c>
      <c r="K123" s="282" t="s">
        <v>391</v>
      </c>
      <c r="AK123" s="86"/>
    </row>
    <row r="124" spans="1:37" s="85" customFormat="1" x14ac:dyDescent="0.3">
      <c r="A124" s="92"/>
      <c r="B124" s="93"/>
      <c r="C124" s="94"/>
      <c r="E124" s="95"/>
      <c r="F124" s="95"/>
      <c r="G124" s="95"/>
      <c r="J124" s="830">
        <v>18</v>
      </c>
      <c r="K124" s="282" t="s">
        <v>386</v>
      </c>
      <c r="AK124" s="86"/>
    </row>
    <row r="125" spans="1:37" s="85" customFormat="1" x14ac:dyDescent="0.3">
      <c r="A125" s="92"/>
      <c r="B125" s="93"/>
      <c r="C125" s="94"/>
      <c r="E125" s="95"/>
      <c r="F125" s="95"/>
      <c r="G125" s="95"/>
      <c r="J125" s="830">
        <v>19</v>
      </c>
      <c r="K125" s="833" t="s">
        <v>392</v>
      </c>
      <c r="AK125" s="86"/>
    </row>
    <row r="126" spans="1:37" s="85" customFormat="1" x14ac:dyDescent="0.3">
      <c r="A126" s="92"/>
      <c r="B126" s="93"/>
      <c r="C126" s="94"/>
      <c r="E126" s="95"/>
      <c r="F126" s="95"/>
      <c r="G126" s="95"/>
      <c r="J126" s="830">
        <v>20</v>
      </c>
      <c r="K126" s="282" t="s">
        <v>393</v>
      </c>
      <c r="AK126" s="86"/>
    </row>
    <row r="127" spans="1:37" s="85" customFormat="1" ht="13.5" thickBot="1" x14ac:dyDescent="0.35">
      <c r="A127" s="92"/>
      <c r="B127" s="93"/>
      <c r="C127" s="94"/>
      <c r="E127" s="95"/>
      <c r="F127" s="95"/>
      <c r="G127" s="95"/>
      <c r="J127" s="831">
        <v>21</v>
      </c>
      <c r="K127" s="293" t="s">
        <v>388</v>
      </c>
      <c r="AK127" s="86"/>
    </row>
    <row r="128" spans="1:37" s="85" customFormat="1" ht="13.5" thickBot="1" x14ac:dyDescent="0.35">
      <c r="A128" s="92"/>
      <c r="B128" s="93"/>
      <c r="C128" s="94"/>
      <c r="E128" s="95"/>
      <c r="F128" s="95"/>
      <c r="G128" s="95"/>
      <c r="J128" s="89"/>
      <c r="K128" s="834"/>
      <c r="L128" s="89"/>
      <c r="AK128" s="86"/>
    </row>
    <row r="129" spans="1:37" s="85" customFormat="1" x14ac:dyDescent="0.3">
      <c r="A129" s="92"/>
      <c r="B129" s="93"/>
      <c r="C129" s="94"/>
      <c r="E129" s="95"/>
      <c r="F129" s="95"/>
      <c r="G129" s="95"/>
      <c r="J129" s="829">
        <v>22</v>
      </c>
      <c r="K129" s="832" t="s">
        <v>394</v>
      </c>
      <c r="AK129" s="86"/>
    </row>
    <row r="130" spans="1:37" s="85" customFormat="1" ht="13.5" thickBot="1" x14ac:dyDescent="0.35">
      <c r="A130" s="92"/>
      <c r="B130" s="93"/>
      <c r="C130" s="94"/>
      <c r="E130" s="95"/>
      <c r="F130" s="95"/>
      <c r="G130" s="95"/>
      <c r="J130" s="831">
        <v>23</v>
      </c>
      <c r="K130" s="293" t="s">
        <v>395</v>
      </c>
      <c r="AK130" s="86"/>
    </row>
    <row r="131" spans="1:37" s="85" customFormat="1" ht="13.5" thickBot="1" x14ac:dyDescent="0.35">
      <c r="A131" s="92"/>
      <c r="B131" s="93"/>
      <c r="C131" s="94"/>
      <c r="E131" s="95"/>
      <c r="F131" s="95"/>
      <c r="G131" s="95"/>
      <c r="I131" s="89"/>
      <c r="J131" s="89"/>
      <c r="K131" s="834"/>
      <c r="AK131" s="86"/>
    </row>
    <row r="132" spans="1:37" s="85" customFormat="1" x14ac:dyDescent="0.3">
      <c r="A132" s="92"/>
      <c r="B132" s="93"/>
      <c r="C132" s="94"/>
      <c r="E132" s="95"/>
      <c r="F132" s="95"/>
      <c r="G132" s="95"/>
      <c r="J132" s="829">
        <v>24</v>
      </c>
      <c r="K132" s="832" t="s">
        <v>398</v>
      </c>
      <c r="AK132" s="86"/>
    </row>
    <row r="133" spans="1:37" s="85" customFormat="1" x14ac:dyDescent="0.3">
      <c r="A133" s="92"/>
      <c r="B133" s="93"/>
      <c r="C133" s="94"/>
      <c r="E133" s="95"/>
      <c r="F133" s="95"/>
      <c r="G133" s="95"/>
      <c r="J133" s="830">
        <v>25</v>
      </c>
      <c r="K133" s="282" t="s">
        <v>399</v>
      </c>
      <c r="AK133" s="86"/>
    </row>
    <row r="134" spans="1:37" s="85" customFormat="1" x14ac:dyDescent="0.3">
      <c r="A134" s="92"/>
      <c r="B134" s="93"/>
      <c r="C134" s="94"/>
      <c r="E134" s="95"/>
      <c r="F134" s="95"/>
      <c r="G134" s="95"/>
      <c r="J134" s="830">
        <v>26</v>
      </c>
      <c r="K134" s="282" t="s">
        <v>396</v>
      </c>
      <c r="AK134" s="86"/>
    </row>
    <row r="135" spans="1:37" s="85" customFormat="1" ht="13.5" thickBot="1" x14ac:dyDescent="0.35">
      <c r="A135" s="92"/>
      <c r="B135" s="93"/>
      <c r="C135" s="94"/>
      <c r="E135" s="95"/>
      <c r="F135" s="95"/>
      <c r="G135" s="95"/>
      <c r="J135" s="831">
        <v>27</v>
      </c>
      <c r="K135" s="293" t="s">
        <v>397</v>
      </c>
      <c r="AK135" s="86"/>
    </row>
    <row r="136" spans="1:37" s="85" customFormat="1" ht="13.5" thickBot="1" x14ac:dyDescent="0.35">
      <c r="A136" s="92"/>
      <c r="B136" s="93"/>
      <c r="C136" s="94"/>
      <c r="E136" s="95"/>
      <c r="F136" s="95"/>
      <c r="G136" s="95"/>
      <c r="J136" s="89"/>
      <c r="K136" s="834"/>
      <c r="AK136" s="86"/>
    </row>
    <row r="137" spans="1:37" s="85" customFormat="1" x14ac:dyDescent="0.3">
      <c r="A137" s="92"/>
      <c r="B137" s="93"/>
      <c r="C137" s="94"/>
      <c r="E137" s="95"/>
      <c r="F137" s="95"/>
      <c r="G137" s="95"/>
      <c r="J137" s="829">
        <v>28</v>
      </c>
      <c r="K137" s="832" t="s">
        <v>398</v>
      </c>
      <c r="AK137" s="86"/>
    </row>
    <row r="138" spans="1:37" s="85" customFormat="1" x14ac:dyDescent="0.3">
      <c r="A138" s="92"/>
      <c r="B138" s="93"/>
      <c r="C138" s="94"/>
      <c r="E138" s="95"/>
      <c r="F138" s="95"/>
      <c r="G138" s="95"/>
      <c r="J138" s="830">
        <v>29</v>
      </c>
      <c r="K138" s="282" t="s">
        <v>399</v>
      </c>
      <c r="AK138" s="86"/>
    </row>
    <row r="139" spans="1:37" s="85" customFormat="1" x14ac:dyDescent="0.3">
      <c r="A139" s="92"/>
      <c r="B139" s="93"/>
      <c r="C139" s="94"/>
      <c r="E139" s="95"/>
      <c r="F139" s="95"/>
      <c r="G139" s="95"/>
      <c r="J139" s="830">
        <v>30</v>
      </c>
      <c r="K139" s="282" t="s">
        <v>399</v>
      </c>
      <c r="AK139" s="86"/>
    </row>
    <row r="140" spans="1:37" s="85" customFormat="1" x14ac:dyDescent="0.3">
      <c r="A140" s="92"/>
      <c r="B140" s="93"/>
      <c r="C140" s="94"/>
      <c r="E140" s="95"/>
      <c r="F140" s="95"/>
      <c r="G140" s="95"/>
      <c r="J140" s="830">
        <v>31</v>
      </c>
      <c r="K140" s="282" t="s">
        <v>400</v>
      </c>
      <c r="AK140" s="86"/>
    </row>
    <row r="141" spans="1:37" s="85" customFormat="1" x14ac:dyDescent="0.3">
      <c r="A141" s="92"/>
      <c r="B141" s="93"/>
      <c r="C141" s="94"/>
      <c r="E141" s="95"/>
      <c r="F141" s="95"/>
      <c r="G141" s="95"/>
      <c r="J141" s="830">
        <v>32</v>
      </c>
      <c r="K141" s="282" t="s">
        <v>401</v>
      </c>
      <c r="AK141" s="86"/>
    </row>
    <row r="142" spans="1:37" s="85" customFormat="1" x14ac:dyDescent="0.3">
      <c r="A142" s="92"/>
      <c r="B142" s="93"/>
      <c r="C142" s="94"/>
      <c r="E142" s="95"/>
      <c r="F142" s="95"/>
      <c r="G142" s="95"/>
      <c r="J142" s="830">
        <v>33</v>
      </c>
      <c r="K142" s="282" t="s">
        <v>402</v>
      </c>
      <c r="AK142" s="86"/>
    </row>
    <row r="143" spans="1:37" s="85" customFormat="1" x14ac:dyDescent="0.3">
      <c r="A143" s="92"/>
      <c r="B143" s="93"/>
      <c r="C143" s="94"/>
      <c r="E143" s="95"/>
      <c r="F143" s="95"/>
      <c r="G143" s="95"/>
      <c r="J143" s="830">
        <v>34</v>
      </c>
      <c r="K143" s="282" t="s">
        <v>421</v>
      </c>
      <c r="AK143" s="86"/>
    </row>
    <row r="144" spans="1:37" s="85" customFormat="1" ht="13.5" thickBot="1" x14ac:dyDescent="0.35">
      <c r="A144" s="92"/>
      <c r="B144" s="93"/>
      <c r="C144" s="94"/>
      <c r="E144" s="95"/>
      <c r="F144" s="95"/>
      <c r="G144" s="95"/>
      <c r="J144" s="831">
        <v>35</v>
      </c>
      <c r="K144" s="293" t="s">
        <v>402</v>
      </c>
      <c r="AK144" s="86"/>
    </row>
    <row r="145" spans="1:37" s="85" customFormat="1" ht="13.5" thickBot="1" x14ac:dyDescent="0.35">
      <c r="A145" s="92"/>
      <c r="B145" s="93"/>
      <c r="C145" s="94"/>
      <c r="E145" s="95"/>
      <c r="F145" s="95"/>
      <c r="G145" s="95"/>
      <c r="J145" s="89"/>
      <c r="K145" s="834"/>
      <c r="AK145" s="86"/>
    </row>
    <row r="146" spans="1:37" s="85" customFormat="1" x14ac:dyDescent="0.3">
      <c r="A146" s="92"/>
      <c r="B146" s="93"/>
      <c r="C146" s="94"/>
      <c r="E146" s="95"/>
      <c r="F146" s="95"/>
      <c r="G146" s="95"/>
      <c r="J146" s="829">
        <v>36</v>
      </c>
      <c r="K146" s="832" t="s">
        <v>403</v>
      </c>
      <c r="AK146" s="86"/>
    </row>
    <row r="147" spans="1:37" s="85" customFormat="1" x14ac:dyDescent="0.3">
      <c r="A147" s="92"/>
      <c r="B147" s="93"/>
      <c r="C147" s="94"/>
      <c r="E147" s="95"/>
      <c r="F147" s="95"/>
      <c r="G147" s="95"/>
      <c r="J147" s="830">
        <v>37</v>
      </c>
      <c r="K147" s="282" t="s">
        <v>404</v>
      </c>
      <c r="AK147" s="86"/>
    </row>
    <row r="148" spans="1:37" s="85" customFormat="1" x14ac:dyDescent="0.3">
      <c r="A148" s="92"/>
      <c r="B148" s="93"/>
      <c r="C148" s="94"/>
      <c r="E148" s="95"/>
      <c r="F148" s="95"/>
      <c r="G148" s="95"/>
      <c r="J148" s="830">
        <v>38</v>
      </c>
      <c r="K148" s="282" t="s">
        <v>405</v>
      </c>
      <c r="AK148" s="86"/>
    </row>
    <row r="149" spans="1:37" s="85" customFormat="1" ht="13.5" thickBot="1" x14ac:dyDescent="0.35">
      <c r="A149" s="92"/>
      <c r="B149" s="93"/>
      <c r="C149" s="94"/>
      <c r="E149" s="95"/>
      <c r="F149" s="95"/>
      <c r="G149" s="95"/>
      <c r="J149" s="831">
        <v>39</v>
      </c>
      <c r="K149" s="293" t="s">
        <v>406</v>
      </c>
      <c r="AK149" s="86"/>
    </row>
    <row r="150" spans="1:37" s="85" customFormat="1" x14ac:dyDescent="0.3">
      <c r="A150" s="92"/>
      <c r="B150" s="93"/>
      <c r="C150" s="94"/>
      <c r="E150" s="95"/>
      <c r="F150" s="95"/>
      <c r="G150" s="95"/>
      <c r="I150" s="277"/>
      <c r="AK150" s="86"/>
    </row>
    <row r="151" spans="1:37" s="85" customFormat="1" x14ac:dyDescent="0.3">
      <c r="A151" s="92"/>
      <c r="B151" s="93"/>
      <c r="C151" s="94"/>
      <c r="E151" s="95"/>
      <c r="F151" s="95"/>
      <c r="G151" s="95"/>
      <c r="I151" s="277"/>
      <c r="AK151" s="86"/>
    </row>
    <row r="152" spans="1:37" s="85" customFormat="1" x14ac:dyDescent="0.3">
      <c r="A152" s="92"/>
      <c r="B152" s="93"/>
      <c r="C152" s="94"/>
      <c r="E152" s="95"/>
      <c r="F152" s="95"/>
      <c r="G152" s="95"/>
      <c r="I152" s="277"/>
      <c r="AK152" s="86"/>
    </row>
    <row r="153" spans="1:37" s="85" customFormat="1" x14ac:dyDescent="0.3">
      <c r="A153" s="92"/>
      <c r="B153" s="93"/>
      <c r="C153" s="94"/>
      <c r="E153" s="95"/>
      <c r="F153" s="95"/>
      <c r="G153" s="95"/>
      <c r="I153" s="277"/>
      <c r="AK153" s="86"/>
    </row>
    <row r="154" spans="1:37" s="85" customFormat="1" x14ac:dyDescent="0.3">
      <c r="A154" s="92"/>
      <c r="B154" s="93"/>
      <c r="C154" s="94"/>
      <c r="E154" s="95"/>
      <c r="F154" s="95"/>
      <c r="G154" s="95"/>
      <c r="I154" s="277"/>
      <c r="AK154" s="86"/>
    </row>
    <row r="155" spans="1:37" s="85" customFormat="1" x14ac:dyDescent="0.3">
      <c r="A155" s="92"/>
      <c r="B155" s="93"/>
      <c r="C155" s="94"/>
      <c r="E155" s="95"/>
      <c r="F155" s="95"/>
      <c r="G155" s="95"/>
      <c r="I155" s="277"/>
      <c r="AK155" s="86"/>
    </row>
    <row r="156" spans="1:37" s="85" customFormat="1" x14ac:dyDescent="0.3">
      <c r="A156" s="92"/>
      <c r="B156" s="93"/>
      <c r="C156" s="94"/>
      <c r="E156" s="95"/>
      <c r="F156" s="95"/>
      <c r="G156" s="95"/>
      <c r="I156" s="277"/>
      <c r="AK156" s="86"/>
    </row>
    <row r="157" spans="1:37" s="85" customFormat="1" x14ac:dyDescent="0.3">
      <c r="A157" s="92"/>
      <c r="B157" s="93"/>
      <c r="C157" s="94"/>
      <c r="E157" s="95"/>
      <c r="F157" s="95"/>
      <c r="G157" s="95"/>
      <c r="I157" s="277"/>
      <c r="AK157" s="86"/>
    </row>
    <row r="158" spans="1:37" s="85" customFormat="1" x14ac:dyDescent="0.3">
      <c r="A158" s="92"/>
      <c r="B158" s="93"/>
      <c r="C158" s="94"/>
      <c r="E158" s="95"/>
      <c r="F158" s="95"/>
      <c r="G158" s="95"/>
      <c r="I158" s="277"/>
      <c r="AK158" s="86"/>
    </row>
    <row r="159" spans="1:37" s="85" customFormat="1" x14ac:dyDescent="0.3">
      <c r="A159" s="92"/>
      <c r="B159" s="93"/>
      <c r="C159" s="94"/>
      <c r="E159" s="95"/>
      <c r="F159" s="95"/>
      <c r="G159" s="95"/>
      <c r="I159" s="277"/>
      <c r="AK159" s="86"/>
    </row>
    <row r="160" spans="1:37" s="85" customFormat="1" x14ac:dyDescent="0.3">
      <c r="A160" s="92"/>
      <c r="B160" s="93"/>
      <c r="C160" s="94"/>
      <c r="E160" s="95"/>
      <c r="F160" s="95"/>
      <c r="G160" s="95"/>
      <c r="I160" s="277"/>
      <c r="AK160" s="86"/>
    </row>
    <row r="161" spans="1:37" s="85" customFormat="1" x14ac:dyDescent="0.3">
      <c r="A161" s="92"/>
      <c r="B161" s="93"/>
      <c r="C161" s="94"/>
      <c r="E161" s="95"/>
      <c r="F161" s="95"/>
      <c r="G161" s="95"/>
      <c r="I161" s="277"/>
      <c r="AK161" s="86"/>
    </row>
    <row r="162" spans="1:37" s="85" customFormat="1" x14ac:dyDescent="0.3">
      <c r="A162" s="92"/>
      <c r="B162" s="93"/>
      <c r="C162" s="94"/>
      <c r="E162" s="95"/>
      <c r="F162" s="95"/>
      <c r="G162" s="95"/>
      <c r="I162" s="277"/>
      <c r="AK162" s="86"/>
    </row>
    <row r="163" spans="1:37" s="85" customFormat="1" x14ac:dyDescent="0.3">
      <c r="A163" s="92"/>
      <c r="B163" s="93"/>
      <c r="C163" s="94"/>
      <c r="E163" s="95"/>
      <c r="F163" s="95"/>
      <c r="G163" s="95"/>
      <c r="I163" s="277"/>
      <c r="AK163" s="86"/>
    </row>
    <row r="164" spans="1:37" s="85" customFormat="1" x14ac:dyDescent="0.3">
      <c r="A164" s="92"/>
      <c r="B164" s="93"/>
      <c r="C164" s="94"/>
      <c r="E164" s="95"/>
      <c r="F164" s="95"/>
      <c r="G164" s="95"/>
      <c r="I164" s="277"/>
      <c r="AK164" s="86"/>
    </row>
    <row r="165" spans="1:37" s="85" customFormat="1" x14ac:dyDescent="0.3">
      <c r="A165" s="92"/>
      <c r="B165" s="93"/>
      <c r="C165" s="94"/>
      <c r="E165" s="95"/>
      <c r="F165" s="95"/>
      <c r="G165" s="95"/>
      <c r="I165" s="277"/>
      <c r="AK165" s="86"/>
    </row>
    <row r="166" spans="1:37" s="85" customFormat="1" x14ac:dyDescent="0.3">
      <c r="A166" s="92"/>
      <c r="B166" s="93"/>
      <c r="C166" s="94"/>
      <c r="E166" s="95"/>
      <c r="F166" s="95"/>
      <c r="G166" s="95"/>
      <c r="I166" s="277"/>
      <c r="AK166" s="86"/>
    </row>
    <row r="167" spans="1:37" s="85" customFormat="1" x14ac:dyDescent="0.3">
      <c r="A167" s="92"/>
      <c r="B167" s="93"/>
      <c r="C167" s="94"/>
      <c r="E167" s="95"/>
      <c r="F167" s="95"/>
      <c r="G167" s="95"/>
      <c r="I167" s="277"/>
      <c r="AK167" s="86"/>
    </row>
    <row r="168" spans="1:37" s="85" customFormat="1" x14ac:dyDescent="0.3">
      <c r="A168" s="92"/>
      <c r="B168" s="93"/>
      <c r="C168" s="94"/>
      <c r="E168" s="95"/>
      <c r="F168" s="95"/>
      <c r="G168" s="95"/>
      <c r="I168" s="277"/>
      <c r="AK168" s="86"/>
    </row>
    <row r="169" spans="1:37" s="85" customFormat="1" x14ac:dyDescent="0.3">
      <c r="A169" s="92"/>
      <c r="B169" s="93"/>
      <c r="C169" s="94"/>
      <c r="E169" s="95"/>
      <c r="F169" s="95"/>
      <c r="G169" s="95"/>
      <c r="I169" s="277"/>
      <c r="AK169" s="86"/>
    </row>
    <row r="170" spans="1:37" s="85" customFormat="1" x14ac:dyDescent="0.3">
      <c r="A170" s="92"/>
      <c r="B170" s="93"/>
      <c r="C170" s="94"/>
      <c r="E170" s="95"/>
      <c r="F170" s="95"/>
      <c r="G170" s="95"/>
      <c r="I170" s="277"/>
      <c r="AK170" s="86"/>
    </row>
    <row r="171" spans="1:37" s="85" customFormat="1" x14ac:dyDescent="0.3">
      <c r="A171" s="92"/>
      <c r="B171" s="93"/>
      <c r="C171" s="94"/>
      <c r="E171" s="95"/>
      <c r="F171" s="95"/>
      <c r="G171" s="95"/>
      <c r="I171" s="277"/>
      <c r="AK171" s="86"/>
    </row>
    <row r="172" spans="1:37" s="85" customFormat="1" x14ac:dyDescent="0.3">
      <c r="A172" s="92"/>
      <c r="B172" s="93"/>
      <c r="C172" s="94"/>
      <c r="E172" s="95"/>
      <c r="F172" s="95"/>
      <c r="G172" s="95"/>
      <c r="I172" s="277"/>
      <c r="AK172" s="86"/>
    </row>
    <row r="173" spans="1:37" s="85" customFormat="1" x14ac:dyDescent="0.3">
      <c r="A173" s="92"/>
      <c r="B173" s="93"/>
      <c r="C173" s="94"/>
      <c r="E173" s="95"/>
      <c r="F173" s="95"/>
      <c r="G173" s="95"/>
      <c r="I173" s="277"/>
      <c r="AK173" s="86"/>
    </row>
    <row r="174" spans="1:37" s="85" customFormat="1" x14ac:dyDescent="0.3">
      <c r="A174" s="92"/>
      <c r="B174" s="93"/>
      <c r="C174" s="94"/>
      <c r="E174" s="95"/>
      <c r="F174" s="95"/>
      <c r="G174" s="95"/>
      <c r="I174" s="277"/>
      <c r="AK174" s="86"/>
    </row>
    <row r="175" spans="1:37" s="85" customFormat="1" x14ac:dyDescent="0.3">
      <c r="A175" s="92"/>
      <c r="B175" s="93"/>
      <c r="C175" s="94"/>
      <c r="E175" s="95"/>
      <c r="F175" s="95"/>
      <c r="G175" s="95"/>
      <c r="I175" s="277"/>
      <c r="AK175" s="86"/>
    </row>
    <row r="176" spans="1:37" s="85" customFormat="1" x14ac:dyDescent="0.3">
      <c r="A176" s="92"/>
      <c r="B176" s="93"/>
      <c r="C176" s="94"/>
      <c r="E176" s="95"/>
      <c r="F176" s="95"/>
      <c r="G176" s="95"/>
      <c r="I176" s="277"/>
      <c r="AK176" s="86"/>
    </row>
    <row r="177" spans="1:37" s="85" customFormat="1" x14ac:dyDescent="0.3">
      <c r="A177" s="92"/>
      <c r="B177" s="93"/>
      <c r="C177" s="94"/>
      <c r="E177" s="95"/>
      <c r="F177" s="95"/>
      <c r="G177" s="95"/>
      <c r="I177" s="277"/>
      <c r="AK177" s="86"/>
    </row>
    <row r="178" spans="1:37" s="85" customFormat="1" x14ac:dyDescent="0.3">
      <c r="A178" s="92"/>
      <c r="B178" s="93"/>
      <c r="C178" s="94"/>
      <c r="E178" s="95"/>
      <c r="F178" s="95"/>
      <c r="G178" s="95"/>
      <c r="I178" s="277"/>
      <c r="AK178" s="86"/>
    </row>
    <row r="179" spans="1:37" s="85" customFormat="1" x14ac:dyDescent="0.3">
      <c r="A179" s="92"/>
      <c r="B179" s="93"/>
      <c r="C179" s="94"/>
      <c r="E179" s="95"/>
      <c r="F179" s="95"/>
      <c r="G179" s="95"/>
      <c r="I179" s="277"/>
      <c r="AK179" s="86"/>
    </row>
    <row r="180" spans="1:37" s="85" customFormat="1" x14ac:dyDescent="0.3">
      <c r="A180" s="92"/>
      <c r="B180" s="93"/>
      <c r="C180" s="94"/>
      <c r="E180" s="95"/>
      <c r="F180" s="95"/>
      <c r="G180" s="95"/>
      <c r="I180" s="277"/>
      <c r="AK180" s="86"/>
    </row>
    <row r="181" spans="1:37" s="85" customFormat="1" x14ac:dyDescent="0.3">
      <c r="A181" s="92"/>
      <c r="B181" s="93"/>
      <c r="C181" s="94"/>
      <c r="E181" s="95"/>
      <c r="F181" s="95"/>
      <c r="G181" s="95"/>
      <c r="I181" s="277"/>
      <c r="AK181" s="86"/>
    </row>
    <row r="182" spans="1:37" s="85" customFormat="1" x14ac:dyDescent="0.3">
      <c r="A182" s="92"/>
      <c r="B182" s="93"/>
      <c r="C182" s="94"/>
      <c r="E182" s="95"/>
      <c r="F182" s="95"/>
      <c r="G182" s="95"/>
      <c r="I182" s="277"/>
      <c r="AK182" s="86"/>
    </row>
    <row r="183" spans="1:37" s="85" customFormat="1" x14ac:dyDescent="0.3">
      <c r="A183" s="92"/>
      <c r="B183" s="93"/>
      <c r="C183" s="94"/>
      <c r="E183" s="95"/>
      <c r="F183" s="95"/>
      <c r="G183" s="95"/>
      <c r="I183" s="277"/>
      <c r="AK183" s="86"/>
    </row>
    <row r="184" spans="1:37" s="85" customFormat="1" x14ac:dyDescent="0.3">
      <c r="A184" s="92"/>
      <c r="B184" s="93"/>
      <c r="C184" s="94"/>
      <c r="E184" s="95"/>
      <c r="F184" s="95"/>
      <c r="G184" s="95"/>
      <c r="I184" s="277"/>
      <c r="AK184" s="86"/>
    </row>
    <row r="185" spans="1:37" s="85" customFormat="1" x14ac:dyDescent="0.3">
      <c r="A185" s="92"/>
      <c r="B185" s="93"/>
      <c r="C185" s="94"/>
      <c r="E185" s="95"/>
      <c r="F185" s="95"/>
      <c r="G185" s="95"/>
      <c r="I185" s="277"/>
      <c r="AK185" s="86"/>
    </row>
    <row r="186" spans="1:37" s="85" customFormat="1" x14ac:dyDescent="0.3">
      <c r="A186" s="92"/>
      <c r="B186" s="93"/>
      <c r="C186" s="94"/>
      <c r="E186" s="95"/>
      <c r="F186" s="95"/>
      <c r="G186" s="95"/>
      <c r="I186" s="277"/>
      <c r="AK186" s="86"/>
    </row>
    <row r="187" spans="1:37" s="85" customFormat="1" x14ac:dyDescent="0.3">
      <c r="A187" s="92"/>
      <c r="B187" s="93"/>
      <c r="C187" s="94"/>
      <c r="E187" s="95"/>
      <c r="F187" s="95"/>
      <c r="G187" s="95"/>
      <c r="I187" s="277"/>
      <c r="AK187" s="86"/>
    </row>
    <row r="188" spans="1:37" s="85" customFormat="1" x14ac:dyDescent="0.3">
      <c r="A188" s="92"/>
      <c r="B188" s="93"/>
      <c r="C188" s="94"/>
      <c r="E188" s="95"/>
      <c r="F188" s="95"/>
      <c r="G188" s="95"/>
      <c r="I188" s="277"/>
      <c r="AK188" s="86"/>
    </row>
    <row r="189" spans="1:37" s="85" customFormat="1" x14ac:dyDescent="0.3">
      <c r="A189" s="92"/>
      <c r="B189" s="93"/>
      <c r="C189" s="94"/>
      <c r="E189" s="95"/>
      <c r="F189" s="95"/>
      <c r="G189" s="95"/>
      <c r="I189" s="277"/>
      <c r="AK189" s="86"/>
    </row>
    <row r="190" spans="1:37" s="85" customFormat="1" x14ac:dyDescent="0.3">
      <c r="A190" s="92"/>
      <c r="B190" s="93"/>
      <c r="C190" s="94"/>
      <c r="E190" s="95"/>
      <c r="F190" s="95"/>
      <c r="G190" s="95"/>
      <c r="I190" s="277"/>
      <c r="AK190" s="86"/>
    </row>
    <row r="191" spans="1:37" s="85" customFormat="1" x14ac:dyDescent="0.3">
      <c r="A191" s="92"/>
      <c r="B191" s="93"/>
      <c r="C191" s="94"/>
      <c r="E191" s="95"/>
      <c r="F191" s="95"/>
      <c r="G191" s="95"/>
      <c r="I191" s="277"/>
      <c r="AK191" s="86"/>
    </row>
    <row r="192" spans="1:37" s="85" customFormat="1" x14ac:dyDescent="0.3">
      <c r="A192" s="92"/>
      <c r="B192" s="93"/>
      <c r="C192" s="94"/>
      <c r="E192" s="95"/>
      <c r="F192" s="95"/>
      <c r="G192" s="95"/>
      <c r="I192" s="277"/>
      <c r="AK192" s="86"/>
    </row>
    <row r="193" spans="1:37" s="85" customFormat="1" x14ac:dyDescent="0.3">
      <c r="A193" s="92"/>
      <c r="B193" s="93"/>
      <c r="C193" s="94"/>
      <c r="E193" s="95"/>
      <c r="F193" s="95"/>
      <c r="G193" s="95"/>
      <c r="I193" s="277"/>
      <c r="AK193" s="86"/>
    </row>
    <row r="194" spans="1:37" s="85" customFormat="1" x14ac:dyDescent="0.3">
      <c r="A194" s="92"/>
      <c r="B194" s="93"/>
      <c r="C194" s="94"/>
      <c r="E194" s="95"/>
      <c r="F194" s="95"/>
      <c r="G194" s="95"/>
      <c r="I194" s="277"/>
      <c r="AK194" s="86"/>
    </row>
    <row r="195" spans="1:37" s="85" customFormat="1" x14ac:dyDescent="0.3">
      <c r="A195" s="92"/>
      <c r="B195" s="93"/>
      <c r="C195" s="94"/>
      <c r="E195" s="95"/>
      <c r="F195" s="95"/>
      <c r="G195" s="95"/>
      <c r="I195" s="277"/>
      <c r="AK195" s="86"/>
    </row>
    <row r="196" spans="1:37" s="85" customFormat="1" x14ac:dyDescent="0.3">
      <c r="A196" s="92"/>
      <c r="B196" s="93"/>
      <c r="C196" s="94"/>
      <c r="E196" s="95"/>
      <c r="F196" s="95"/>
      <c r="G196" s="95"/>
      <c r="I196" s="277"/>
      <c r="AK196" s="86"/>
    </row>
    <row r="197" spans="1:37" s="85" customFormat="1" x14ac:dyDescent="0.3">
      <c r="A197" s="92"/>
      <c r="B197" s="93"/>
      <c r="C197" s="94"/>
      <c r="E197" s="95"/>
      <c r="F197" s="95"/>
      <c r="G197" s="95"/>
      <c r="I197" s="277"/>
      <c r="AK197" s="86"/>
    </row>
    <row r="198" spans="1:37" s="85" customFormat="1" x14ac:dyDescent="0.3">
      <c r="A198" s="92"/>
      <c r="B198" s="93"/>
      <c r="C198" s="94"/>
      <c r="E198" s="95"/>
      <c r="F198" s="95"/>
      <c r="G198" s="95"/>
      <c r="I198" s="277"/>
      <c r="AK198" s="86"/>
    </row>
    <row r="199" spans="1:37" s="85" customFormat="1" x14ac:dyDescent="0.3">
      <c r="A199" s="92"/>
      <c r="B199" s="93"/>
      <c r="C199" s="94"/>
      <c r="E199" s="95"/>
      <c r="F199" s="95"/>
      <c r="G199" s="95"/>
      <c r="I199" s="277"/>
      <c r="AK199" s="86"/>
    </row>
    <row r="200" spans="1:37" s="85" customFormat="1" x14ac:dyDescent="0.3">
      <c r="A200" s="92"/>
      <c r="B200" s="93"/>
      <c r="C200" s="94"/>
      <c r="E200" s="95"/>
      <c r="F200" s="95"/>
      <c r="G200" s="95"/>
      <c r="I200" s="277"/>
      <c r="AK200" s="86"/>
    </row>
    <row r="201" spans="1:37" s="85" customFormat="1" x14ac:dyDescent="0.3">
      <c r="A201" s="92"/>
      <c r="B201" s="93"/>
      <c r="C201" s="94"/>
      <c r="E201" s="95"/>
      <c r="F201" s="95"/>
      <c r="G201" s="95"/>
      <c r="I201" s="277"/>
      <c r="AK201" s="86"/>
    </row>
    <row r="202" spans="1:37" s="85" customFormat="1" x14ac:dyDescent="0.3">
      <c r="A202" s="92"/>
      <c r="B202" s="93"/>
      <c r="C202" s="94"/>
      <c r="E202" s="95"/>
      <c r="F202" s="95"/>
      <c r="G202" s="95"/>
      <c r="I202" s="277"/>
      <c r="AK202" s="86"/>
    </row>
    <row r="203" spans="1:37" s="85" customFormat="1" x14ac:dyDescent="0.3">
      <c r="A203" s="92"/>
      <c r="B203" s="93"/>
      <c r="C203" s="94"/>
      <c r="E203" s="95"/>
      <c r="F203" s="95"/>
      <c r="G203" s="95"/>
      <c r="I203" s="277"/>
      <c r="AK203" s="86"/>
    </row>
    <row r="204" spans="1:37" s="85" customFormat="1" x14ac:dyDescent="0.3">
      <c r="A204" s="92"/>
      <c r="B204" s="93"/>
      <c r="C204" s="94"/>
      <c r="E204" s="95"/>
      <c r="F204" s="95"/>
      <c r="G204" s="95"/>
      <c r="I204" s="277"/>
      <c r="AK204" s="86"/>
    </row>
    <row r="205" spans="1:37" s="85" customFormat="1" x14ac:dyDescent="0.3">
      <c r="A205" s="92"/>
      <c r="B205" s="93"/>
      <c r="C205" s="94"/>
      <c r="E205" s="95"/>
      <c r="F205" s="95"/>
      <c r="G205" s="95"/>
      <c r="I205" s="277"/>
      <c r="AK205" s="86"/>
    </row>
    <row r="206" spans="1:37" s="85" customFormat="1" x14ac:dyDescent="0.3">
      <c r="A206" s="92"/>
      <c r="B206" s="93"/>
      <c r="C206" s="94"/>
      <c r="E206" s="95"/>
      <c r="F206" s="95"/>
      <c r="G206" s="95"/>
      <c r="I206" s="277"/>
      <c r="AK206" s="86"/>
    </row>
    <row r="207" spans="1:37" s="85" customFormat="1" x14ac:dyDescent="0.3">
      <c r="A207" s="92"/>
      <c r="B207" s="93"/>
      <c r="C207" s="94"/>
      <c r="E207" s="95"/>
      <c r="F207" s="95"/>
      <c r="G207" s="95"/>
      <c r="I207" s="277"/>
      <c r="AK207" s="86"/>
    </row>
    <row r="208" spans="1:37" s="85" customFormat="1" x14ac:dyDescent="0.3">
      <c r="A208" s="92"/>
      <c r="B208" s="93"/>
      <c r="C208" s="94"/>
      <c r="E208" s="95"/>
      <c r="F208" s="95"/>
      <c r="G208" s="95"/>
      <c r="I208" s="277"/>
      <c r="AK208" s="86"/>
    </row>
    <row r="209" spans="1:37" s="85" customFormat="1" x14ac:dyDescent="0.3">
      <c r="A209" s="92"/>
      <c r="B209" s="93"/>
      <c r="C209" s="94"/>
      <c r="E209" s="95"/>
      <c r="F209" s="95"/>
      <c r="G209" s="95"/>
      <c r="I209" s="277"/>
      <c r="AK209" s="86"/>
    </row>
    <row r="210" spans="1:37" s="85" customFormat="1" x14ac:dyDescent="0.3">
      <c r="A210" s="92"/>
      <c r="B210" s="93"/>
      <c r="C210" s="94"/>
      <c r="E210" s="95"/>
      <c r="F210" s="95"/>
      <c r="G210" s="95"/>
      <c r="I210" s="277"/>
      <c r="AK210" s="86"/>
    </row>
    <row r="211" spans="1:37" s="85" customFormat="1" x14ac:dyDescent="0.3">
      <c r="A211" s="92"/>
      <c r="B211" s="93"/>
      <c r="C211" s="94"/>
      <c r="E211" s="95"/>
      <c r="F211" s="95"/>
      <c r="G211" s="95"/>
      <c r="I211" s="277"/>
      <c r="AK211" s="86"/>
    </row>
    <row r="212" spans="1:37" s="85" customFormat="1" x14ac:dyDescent="0.3">
      <c r="A212" s="92"/>
      <c r="B212" s="93"/>
      <c r="C212" s="94"/>
      <c r="E212" s="95"/>
      <c r="F212" s="95"/>
      <c r="G212" s="95"/>
      <c r="I212" s="277"/>
      <c r="AK212" s="86"/>
    </row>
    <row r="213" spans="1:37" s="85" customFormat="1" x14ac:dyDescent="0.3">
      <c r="A213" s="92"/>
      <c r="B213" s="93"/>
      <c r="C213" s="94"/>
      <c r="E213" s="95"/>
      <c r="F213" s="95"/>
      <c r="G213" s="95"/>
      <c r="I213" s="277"/>
      <c r="AK213" s="86"/>
    </row>
    <row r="214" spans="1:37" s="85" customFormat="1" x14ac:dyDescent="0.3">
      <c r="A214" s="92"/>
      <c r="B214" s="93"/>
      <c r="C214" s="94"/>
      <c r="E214" s="95"/>
      <c r="F214" s="95"/>
      <c r="G214" s="95"/>
      <c r="I214" s="277"/>
      <c r="AK214" s="86"/>
    </row>
    <row r="215" spans="1:37" s="85" customFormat="1" x14ac:dyDescent="0.3">
      <c r="A215" s="92"/>
      <c r="B215" s="93"/>
      <c r="C215" s="94"/>
      <c r="E215" s="95"/>
      <c r="F215" s="95"/>
      <c r="G215" s="95"/>
      <c r="I215" s="277"/>
      <c r="AK215" s="86"/>
    </row>
    <row r="216" spans="1:37" s="85" customFormat="1" x14ac:dyDescent="0.3">
      <c r="A216" s="92"/>
      <c r="B216" s="93"/>
      <c r="C216" s="94"/>
      <c r="E216" s="95"/>
      <c r="F216" s="95"/>
      <c r="G216" s="95"/>
      <c r="I216" s="277"/>
      <c r="AK216" s="86"/>
    </row>
    <row r="217" spans="1:37" s="85" customFormat="1" x14ac:dyDescent="0.3">
      <c r="A217" s="92"/>
      <c r="B217" s="93"/>
      <c r="C217" s="94"/>
      <c r="E217" s="95"/>
      <c r="F217" s="95"/>
      <c r="G217" s="95"/>
      <c r="I217" s="277"/>
      <c r="AK217" s="86"/>
    </row>
    <row r="218" spans="1:37" s="85" customFormat="1" x14ac:dyDescent="0.3">
      <c r="A218" s="92"/>
      <c r="B218" s="93"/>
      <c r="C218" s="94"/>
      <c r="E218" s="95"/>
      <c r="F218" s="95"/>
      <c r="G218" s="95"/>
      <c r="I218" s="277"/>
      <c r="AK218" s="86"/>
    </row>
    <row r="219" spans="1:37" s="85" customFormat="1" x14ac:dyDescent="0.3">
      <c r="A219" s="92"/>
      <c r="B219" s="93"/>
      <c r="C219" s="94"/>
      <c r="E219" s="95"/>
      <c r="F219" s="95"/>
      <c r="G219" s="95"/>
      <c r="I219" s="277"/>
      <c r="AK219" s="86"/>
    </row>
    <row r="220" spans="1:37" s="85" customFormat="1" x14ac:dyDescent="0.3">
      <c r="A220" s="92"/>
      <c r="B220" s="93"/>
      <c r="C220" s="94"/>
      <c r="E220" s="95"/>
      <c r="F220" s="95"/>
      <c r="G220" s="95"/>
      <c r="I220" s="277"/>
      <c r="AK220" s="86"/>
    </row>
    <row r="221" spans="1:37" s="85" customFormat="1" x14ac:dyDescent="0.3">
      <c r="A221" s="92"/>
      <c r="B221" s="93"/>
      <c r="C221" s="94"/>
      <c r="E221" s="95"/>
      <c r="F221" s="95"/>
      <c r="G221" s="95"/>
      <c r="I221" s="277"/>
      <c r="AK221" s="86"/>
    </row>
    <row r="222" spans="1:37" s="85" customFormat="1" x14ac:dyDescent="0.3">
      <c r="A222" s="92"/>
      <c r="B222" s="93"/>
      <c r="C222" s="94"/>
      <c r="E222" s="95"/>
      <c r="F222" s="95"/>
      <c r="G222" s="95"/>
      <c r="I222" s="277"/>
      <c r="AK222" s="86"/>
    </row>
    <row r="223" spans="1:37" s="85" customFormat="1" x14ac:dyDescent="0.3">
      <c r="A223" s="92"/>
      <c r="B223" s="93"/>
      <c r="C223" s="94"/>
      <c r="E223" s="95"/>
      <c r="F223" s="95"/>
      <c r="G223" s="95"/>
      <c r="I223" s="277"/>
      <c r="AK223" s="86"/>
    </row>
    <row r="224" spans="1:37" s="85" customFormat="1" x14ac:dyDescent="0.3">
      <c r="A224" s="92"/>
      <c r="B224" s="93"/>
      <c r="C224" s="94"/>
      <c r="E224" s="95"/>
      <c r="F224" s="95"/>
      <c r="G224" s="95"/>
      <c r="I224" s="277"/>
      <c r="AK224" s="86"/>
    </row>
    <row r="225" spans="1:37" s="85" customFormat="1" x14ac:dyDescent="0.3">
      <c r="A225" s="92"/>
      <c r="B225" s="93"/>
      <c r="C225" s="94"/>
      <c r="E225" s="95"/>
      <c r="F225" s="95"/>
      <c r="G225" s="95"/>
      <c r="I225" s="277"/>
      <c r="AK225" s="86"/>
    </row>
    <row r="226" spans="1:37" s="85" customFormat="1" x14ac:dyDescent="0.3">
      <c r="A226" s="92"/>
      <c r="B226" s="93"/>
      <c r="C226" s="94"/>
      <c r="E226" s="95"/>
      <c r="F226" s="95"/>
      <c r="G226" s="95"/>
      <c r="I226" s="277"/>
      <c r="AK226" s="86"/>
    </row>
    <row r="227" spans="1:37" s="85" customFormat="1" x14ac:dyDescent="0.3">
      <c r="A227" s="92"/>
      <c r="B227" s="93"/>
      <c r="C227" s="94"/>
      <c r="E227" s="95"/>
      <c r="F227" s="95"/>
      <c r="G227" s="95"/>
      <c r="I227" s="277"/>
      <c r="AK227" s="86"/>
    </row>
    <row r="228" spans="1:37" s="85" customFormat="1" x14ac:dyDescent="0.3">
      <c r="A228" s="92"/>
      <c r="B228" s="93"/>
      <c r="C228" s="94"/>
      <c r="E228" s="95"/>
      <c r="F228" s="95"/>
      <c r="G228" s="95"/>
      <c r="I228" s="277"/>
      <c r="AK228" s="86"/>
    </row>
    <row r="229" spans="1:37" s="85" customFormat="1" x14ac:dyDescent="0.3">
      <c r="A229" s="92"/>
      <c r="B229" s="93"/>
      <c r="C229" s="94"/>
      <c r="E229" s="95"/>
      <c r="F229" s="95"/>
      <c r="G229" s="95"/>
      <c r="I229" s="277"/>
      <c r="AK229" s="86"/>
    </row>
    <row r="230" spans="1:37" s="85" customFormat="1" x14ac:dyDescent="0.3">
      <c r="A230" s="92"/>
      <c r="B230" s="93"/>
      <c r="C230" s="94"/>
      <c r="E230" s="95"/>
      <c r="F230" s="95"/>
      <c r="G230" s="95"/>
      <c r="I230" s="277"/>
      <c r="AK230" s="86"/>
    </row>
    <row r="231" spans="1:37" s="85" customFormat="1" x14ac:dyDescent="0.3">
      <c r="A231" s="92"/>
      <c r="B231" s="93"/>
      <c r="C231" s="94"/>
      <c r="E231" s="95"/>
      <c r="F231" s="95"/>
      <c r="G231" s="95"/>
      <c r="I231" s="277"/>
      <c r="AK231" s="86"/>
    </row>
    <row r="232" spans="1:37" s="85" customFormat="1" x14ac:dyDescent="0.3">
      <c r="A232" s="92"/>
      <c r="B232" s="93"/>
      <c r="C232" s="94"/>
      <c r="E232" s="95"/>
      <c r="F232" s="95"/>
      <c r="G232" s="95"/>
      <c r="I232" s="277"/>
      <c r="AK232" s="86"/>
    </row>
    <row r="233" spans="1:37" s="85" customFormat="1" x14ac:dyDescent="0.3">
      <c r="A233" s="92"/>
      <c r="B233" s="93"/>
      <c r="C233" s="94"/>
      <c r="E233" s="95"/>
      <c r="F233" s="95"/>
      <c r="G233" s="95"/>
      <c r="I233" s="277"/>
      <c r="AK233" s="86"/>
    </row>
    <row r="234" spans="1:37" s="85" customFormat="1" x14ac:dyDescent="0.3">
      <c r="A234" s="92"/>
      <c r="B234" s="93"/>
      <c r="C234" s="94"/>
      <c r="E234" s="95"/>
      <c r="F234" s="95"/>
      <c r="G234" s="95"/>
      <c r="I234" s="277"/>
      <c r="AK234" s="86"/>
    </row>
    <row r="235" spans="1:37" s="85" customFormat="1" x14ac:dyDescent="0.3">
      <c r="A235" s="92"/>
      <c r="B235" s="93"/>
      <c r="C235" s="94"/>
      <c r="E235" s="95"/>
      <c r="F235" s="95"/>
      <c r="G235" s="95"/>
      <c r="I235" s="277"/>
      <c r="AK235" s="86"/>
    </row>
    <row r="236" spans="1:37" s="85" customFormat="1" x14ac:dyDescent="0.3">
      <c r="A236" s="92"/>
      <c r="B236" s="93"/>
      <c r="C236" s="94"/>
      <c r="E236" s="95"/>
      <c r="F236" s="95"/>
      <c r="G236" s="95"/>
      <c r="I236" s="277"/>
      <c r="AK236" s="86"/>
    </row>
    <row r="237" spans="1:37" s="85" customFormat="1" x14ac:dyDescent="0.3">
      <c r="A237" s="92"/>
      <c r="B237" s="93"/>
      <c r="C237" s="94"/>
      <c r="E237" s="95"/>
      <c r="F237" s="95"/>
      <c r="G237" s="95"/>
      <c r="I237" s="277"/>
      <c r="AK237" s="86"/>
    </row>
    <row r="238" spans="1:37" s="85" customFormat="1" x14ac:dyDescent="0.3">
      <c r="A238" s="92"/>
      <c r="B238" s="93"/>
      <c r="C238" s="94"/>
      <c r="E238" s="95"/>
      <c r="F238" s="95"/>
      <c r="G238" s="95"/>
      <c r="I238" s="277"/>
      <c r="AK238" s="86"/>
    </row>
    <row r="239" spans="1:37" s="85" customFormat="1" x14ac:dyDescent="0.3">
      <c r="A239" s="92"/>
      <c r="B239" s="93"/>
      <c r="C239" s="94"/>
      <c r="E239" s="95"/>
      <c r="F239" s="95"/>
      <c r="G239" s="95"/>
      <c r="I239" s="277"/>
      <c r="AK239" s="86"/>
    </row>
    <row r="240" spans="1:37" s="85" customFormat="1" x14ac:dyDescent="0.3">
      <c r="A240" s="92"/>
      <c r="B240" s="93"/>
      <c r="C240" s="94"/>
      <c r="E240" s="95"/>
      <c r="F240" s="95"/>
      <c r="G240" s="95"/>
      <c r="I240" s="277"/>
      <c r="AK240" s="86"/>
    </row>
    <row r="241" spans="1:37" s="85" customFormat="1" x14ac:dyDescent="0.3">
      <c r="A241" s="92"/>
      <c r="B241" s="93"/>
      <c r="C241" s="94"/>
      <c r="E241" s="95"/>
      <c r="F241" s="95"/>
      <c r="G241" s="95"/>
      <c r="I241" s="277"/>
      <c r="AK241" s="86"/>
    </row>
    <row r="242" spans="1:37" s="85" customFormat="1" x14ac:dyDescent="0.3">
      <c r="A242" s="92"/>
      <c r="B242" s="93"/>
      <c r="C242" s="94"/>
      <c r="E242" s="95"/>
      <c r="F242" s="95"/>
      <c r="G242" s="95"/>
      <c r="I242" s="277"/>
      <c r="AK242" s="86"/>
    </row>
    <row r="243" spans="1:37" s="85" customFormat="1" x14ac:dyDescent="0.3">
      <c r="A243" s="92"/>
      <c r="B243" s="93"/>
      <c r="C243" s="94"/>
      <c r="E243" s="95"/>
      <c r="F243" s="95"/>
      <c r="G243" s="95"/>
      <c r="I243" s="277"/>
      <c r="AK243" s="86"/>
    </row>
    <row r="244" spans="1:37" s="85" customFormat="1" x14ac:dyDescent="0.3">
      <c r="A244" s="92"/>
      <c r="B244" s="93"/>
      <c r="C244" s="94"/>
      <c r="E244" s="95"/>
      <c r="F244" s="95"/>
      <c r="G244" s="95"/>
      <c r="I244" s="277"/>
      <c r="AK244" s="86"/>
    </row>
    <row r="245" spans="1:37" s="85" customFormat="1" x14ac:dyDescent="0.3">
      <c r="A245" s="92"/>
      <c r="B245" s="93"/>
      <c r="C245" s="94"/>
      <c r="E245" s="95"/>
      <c r="F245" s="95"/>
      <c r="G245" s="95"/>
      <c r="I245" s="277"/>
      <c r="AK245" s="86"/>
    </row>
    <row r="246" spans="1:37" s="85" customFormat="1" x14ac:dyDescent="0.3">
      <c r="A246" s="92"/>
      <c r="B246" s="93"/>
      <c r="C246" s="94"/>
      <c r="E246" s="95"/>
      <c r="F246" s="95"/>
      <c r="G246" s="95"/>
      <c r="I246" s="277"/>
      <c r="AK246" s="86"/>
    </row>
    <row r="247" spans="1:37" s="85" customFormat="1" x14ac:dyDescent="0.3">
      <c r="A247" s="92"/>
      <c r="B247" s="93"/>
      <c r="C247" s="94"/>
      <c r="E247" s="95"/>
      <c r="F247" s="95"/>
      <c r="G247" s="95"/>
      <c r="I247" s="277"/>
      <c r="AK247" s="86"/>
    </row>
    <row r="248" spans="1:37" s="85" customFormat="1" x14ac:dyDescent="0.3">
      <c r="A248" s="92"/>
      <c r="B248" s="93"/>
      <c r="C248" s="94"/>
      <c r="E248" s="95"/>
      <c r="F248" s="95"/>
      <c r="G248" s="95"/>
      <c r="I248" s="277"/>
      <c r="AK248" s="86"/>
    </row>
    <row r="249" spans="1:37" s="85" customFormat="1" x14ac:dyDescent="0.3">
      <c r="A249" s="92"/>
      <c r="B249" s="93"/>
      <c r="C249" s="94"/>
      <c r="E249" s="95"/>
      <c r="F249" s="95"/>
      <c r="G249" s="95"/>
      <c r="I249" s="277"/>
      <c r="AK249" s="86"/>
    </row>
    <row r="250" spans="1:37" s="85" customFormat="1" x14ac:dyDescent="0.3">
      <c r="A250" s="92"/>
      <c r="B250" s="93"/>
      <c r="C250" s="94"/>
      <c r="E250" s="95"/>
      <c r="F250" s="95"/>
      <c r="G250" s="95"/>
      <c r="I250" s="277"/>
      <c r="AK250" s="86"/>
    </row>
    <row r="251" spans="1:37" s="85" customFormat="1" x14ac:dyDescent="0.3">
      <c r="A251" s="92"/>
      <c r="B251" s="93"/>
      <c r="C251" s="94"/>
      <c r="E251" s="95"/>
      <c r="F251" s="95"/>
      <c r="G251" s="95"/>
      <c r="I251" s="277"/>
      <c r="AK251" s="86"/>
    </row>
    <row r="252" spans="1:37" s="85" customFormat="1" x14ac:dyDescent="0.3">
      <c r="A252" s="92"/>
      <c r="B252" s="93"/>
      <c r="C252" s="94"/>
      <c r="E252" s="95"/>
      <c r="F252" s="95"/>
      <c r="G252" s="95"/>
      <c r="I252" s="277"/>
      <c r="AK252" s="86"/>
    </row>
    <row r="253" spans="1:37" s="85" customFormat="1" x14ac:dyDescent="0.3">
      <c r="A253" s="92"/>
      <c r="B253" s="93"/>
      <c r="C253" s="94"/>
      <c r="E253" s="95"/>
      <c r="F253" s="95"/>
      <c r="G253" s="95"/>
      <c r="I253" s="277"/>
      <c r="AK253" s="86"/>
    </row>
    <row r="254" spans="1:37" s="85" customFormat="1" x14ac:dyDescent="0.3">
      <c r="A254" s="92"/>
      <c r="B254" s="93"/>
      <c r="C254" s="94"/>
      <c r="E254" s="95"/>
      <c r="F254" s="95"/>
      <c r="G254" s="95"/>
      <c r="I254" s="277"/>
      <c r="AK254" s="86"/>
    </row>
    <row r="255" spans="1:37" s="85" customFormat="1" x14ac:dyDescent="0.3">
      <c r="A255" s="92"/>
      <c r="B255" s="93"/>
      <c r="C255" s="94"/>
      <c r="E255" s="95"/>
      <c r="F255" s="95"/>
      <c r="G255" s="95"/>
      <c r="I255" s="277"/>
      <c r="AK255" s="86"/>
    </row>
    <row r="256" spans="1:37" s="85" customFormat="1" x14ac:dyDescent="0.3">
      <c r="A256" s="92"/>
      <c r="B256" s="93"/>
      <c r="C256" s="94"/>
      <c r="E256" s="95"/>
      <c r="F256" s="95"/>
      <c r="G256" s="95"/>
      <c r="I256" s="277"/>
      <c r="AK256" s="86"/>
    </row>
    <row r="257" spans="1:37" s="85" customFormat="1" x14ac:dyDescent="0.3">
      <c r="A257" s="92"/>
      <c r="B257" s="93"/>
      <c r="C257" s="94"/>
      <c r="E257" s="95"/>
      <c r="F257" s="95"/>
      <c r="G257" s="95"/>
      <c r="I257" s="277"/>
      <c r="AK257" s="86"/>
    </row>
    <row r="258" spans="1:37" s="85" customFormat="1" x14ac:dyDescent="0.3">
      <c r="A258" s="92"/>
      <c r="B258" s="93"/>
      <c r="C258" s="94"/>
      <c r="E258" s="95"/>
      <c r="F258" s="95"/>
      <c r="G258" s="95"/>
      <c r="I258" s="277"/>
      <c r="AK258" s="86"/>
    </row>
    <row r="259" spans="1:37" s="85" customFormat="1" x14ac:dyDescent="0.3">
      <c r="A259" s="92"/>
      <c r="B259" s="93"/>
      <c r="C259" s="94"/>
      <c r="E259" s="95"/>
      <c r="F259" s="95"/>
      <c r="G259" s="95"/>
      <c r="I259" s="277"/>
      <c r="AK259" s="86"/>
    </row>
    <row r="260" spans="1:37" s="85" customFormat="1" x14ac:dyDescent="0.3">
      <c r="A260" s="92"/>
      <c r="B260" s="93"/>
      <c r="C260" s="94"/>
      <c r="E260" s="95"/>
      <c r="F260" s="95"/>
      <c r="G260" s="95"/>
      <c r="I260" s="277"/>
      <c r="AK260" s="86"/>
    </row>
    <row r="261" spans="1:37" s="85" customFormat="1" x14ac:dyDescent="0.3">
      <c r="A261" s="92"/>
      <c r="B261" s="93"/>
      <c r="C261" s="94"/>
      <c r="E261" s="95"/>
      <c r="F261" s="95"/>
      <c r="G261" s="95"/>
      <c r="I261" s="277"/>
      <c r="AK261" s="86"/>
    </row>
    <row r="262" spans="1:37" s="85" customFormat="1" x14ac:dyDescent="0.3">
      <c r="A262" s="92"/>
      <c r="B262" s="93"/>
      <c r="C262" s="94"/>
      <c r="E262" s="95"/>
      <c r="F262" s="95"/>
      <c r="G262" s="95"/>
      <c r="I262" s="277"/>
      <c r="AK262" s="86"/>
    </row>
    <row r="263" spans="1:37" s="85" customFormat="1" x14ac:dyDescent="0.3">
      <c r="A263" s="92"/>
      <c r="B263" s="93"/>
      <c r="C263" s="94"/>
      <c r="E263" s="95"/>
      <c r="F263" s="95"/>
      <c r="G263" s="95"/>
      <c r="I263" s="277"/>
      <c r="AK263" s="86"/>
    </row>
    <row r="264" spans="1:37" s="85" customFormat="1" x14ac:dyDescent="0.3">
      <c r="A264" s="92"/>
      <c r="B264" s="93"/>
      <c r="C264" s="94"/>
      <c r="E264" s="95"/>
      <c r="F264" s="95"/>
      <c r="G264" s="95"/>
      <c r="I264" s="277"/>
      <c r="AK264" s="86"/>
    </row>
    <row r="265" spans="1:37" s="85" customFormat="1" x14ac:dyDescent="0.3">
      <c r="A265" s="92"/>
      <c r="B265" s="93"/>
      <c r="C265" s="94"/>
      <c r="E265" s="95"/>
      <c r="F265" s="95"/>
      <c r="G265" s="95"/>
      <c r="I265" s="277"/>
      <c r="AK265" s="86"/>
    </row>
    <row r="266" spans="1:37" s="85" customFormat="1" x14ac:dyDescent="0.3">
      <c r="A266" s="92"/>
      <c r="B266" s="93"/>
      <c r="C266" s="94"/>
      <c r="E266" s="95"/>
      <c r="F266" s="95"/>
      <c r="G266" s="95"/>
      <c r="I266" s="277"/>
      <c r="AK266" s="86"/>
    </row>
  </sheetData>
  <protectedRanges>
    <protectedRange sqref="D3:D6 C16:D24 C26:D30 C32:D38 C40:D41 C47:D50 C52:D59 C61:D64" name="editable"/>
  </protectedRanges>
  <mergeCells count="19">
    <mergeCell ref="A65:B65"/>
    <mergeCell ref="A66:B66"/>
    <mergeCell ref="A67:B67"/>
    <mergeCell ref="C12:C13"/>
    <mergeCell ref="D12:D13"/>
    <mergeCell ref="A1:D2"/>
    <mergeCell ref="A60:B60"/>
    <mergeCell ref="A44:B44"/>
    <mergeCell ref="A45:D45"/>
    <mergeCell ref="A46:B46"/>
    <mergeCell ref="A31:B31"/>
    <mergeCell ref="A51:B51"/>
    <mergeCell ref="A25:B25"/>
    <mergeCell ref="A15:B15"/>
    <mergeCell ref="A14:D14"/>
    <mergeCell ref="B12:B13"/>
    <mergeCell ref="A39:B39"/>
    <mergeCell ref="A42:B42"/>
    <mergeCell ref="A43:B43"/>
  </mergeCells>
  <conditionalFormatting sqref="E8:G13">
    <cfRule type="cellIs" dxfId="69" priority="60" operator="between">
      <formula>0.01</formula>
      <formula>0.7</formula>
    </cfRule>
    <cfRule type="cellIs" dxfId="68" priority="61" operator="between">
      <formula>0.7</formula>
      <formula>0.79</formula>
    </cfRule>
    <cfRule type="cellIs" dxfId="67" priority="62" operator="greaterThanOrEqual">
      <formula>0.8</formula>
    </cfRule>
  </conditionalFormatting>
  <conditionalFormatting sqref="C47:C50 C52:C59 C61:C64 C40:C41 C32:C38 C26:C30 C16:C24">
    <cfRule type="cellIs" dxfId="66" priority="56" operator="equal">
      <formula>9</formula>
    </cfRule>
  </conditionalFormatting>
  <conditionalFormatting sqref="C47:C50 C52:C59 C61:C64 C40:C41 C32:C38 C26:C30 C16:C24">
    <cfRule type="cellIs" dxfId="65" priority="14" operator="equal">
      <formula>3</formula>
    </cfRule>
  </conditionalFormatting>
  <conditionalFormatting sqref="C47:C50 C52:C59 C61:C64 C40:C41 C32:C38 C26:C30 C16:C24">
    <cfRule type="cellIs" dxfId="64" priority="13" operator="equal">
      <formula>1</formula>
    </cfRule>
  </conditionalFormatting>
  <conditionalFormatting sqref="C47:C50 C52:C59 C61:C64 C40:C41 C32:C38 C26:C30 C16:C24">
    <cfRule type="cellIs" dxfId="63" priority="12" operator="equal">
      <formula>0</formula>
    </cfRule>
  </conditionalFormatting>
  <conditionalFormatting sqref="C47:C50 C52:C59 C61:C64 C40:C41 C32:C38 C26:C30 C16:C24">
    <cfRule type="containsBlanks" dxfId="62" priority="9">
      <formula>LEN(TRIM(C16))=0</formula>
    </cfRule>
  </conditionalFormatting>
  <conditionalFormatting sqref="C47:C50 C52:C59 C61:C64 C40:C41 C32:C38 C26:C30 C16:C24">
    <cfRule type="containsText" dxfId="61" priority="11" operator="containsText" text="n/a">
      <formula>NOT(ISERROR(SEARCH("n/a",C16)))</formula>
    </cfRule>
  </conditionalFormatting>
  <conditionalFormatting sqref="C12">
    <cfRule type="cellIs" dxfId="60" priority="2" operator="between">
      <formula>0.01</formula>
      <formula>0.7</formula>
    </cfRule>
    <cfRule type="cellIs" dxfId="59" priority="3" operator="between">
      <formula>0.7</formula>
      <formula>0.79</formula>
    </cfRule>
    <cfRule type="cellIs" dxfId="58" priority="4" operator="greaterThanOrEqual">
      <formula>0.8</formula>
    </cfRule>
  </conditionalFormatting>
  <conditionalFormatting sqref="C12">
    <cfRule type="containsBlanks" dxfId="57" priority="1">
      <formula>LEN(TRIM(C12))=0</formula>
    </cfRule>
  </conditionalFormatting>
  <dataValidations count="2">
    <dataValidation type="list" allowBlank="1" showInputMessage="1" showErrorMessage="1" sqref="A42:A43 A66:A67">
      <formula1>#REF!</formula1>
    </dataValidation>
    <dataValidation type="list" allowBlank="1" showInputMessage="1" showErrorMessage="1" sqref="C16:C24 C26:C30 C32:C38 C40:C41 C47:C50 C52:C59 C61:C64">
      <formula1>$A$3:$A$7</formula1>
    </dataValidation>
  </dataValidations>
  <printOptions horizontalCentered="1"/>
  <pageMargins left="0.118110236220472" right="0.118110236220472" top="0.118110236220472" bottom="0.511811023622047" header="0" footer="0.23622047244094499"/>
  <pageSetup paperSize="9" scale="78" orientation="portrait" r:id="rId1"/>
  <headerFooter>
    <oddFooter>&amp;L&amp;"Calibri,Regular"DCN 2724&amp;R&amp;"Calibri,Regular"Effective date: May 2018</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N145"/>
  <sheetViews>
    <sheetView zoomScale="130" zoomScaleNormal="130" zoomScaleSheetLayoutView="100" workbookViewId="0">
      <selection activeCell="D80" sqref="D80"/>
    </sheetView>
  </sheetViews>
  <sheetFormatPr defaultColWidth="9.1796875" defaultRowHeight="13" x14ac:dyDescent="0.25"/>
  <cols>
    <col min="1" max="1" width="4" style="68" bestFit="1" customWidth="1"/>
    <col min="2" max="2" width="57.26953125" style="104" customWidth="1"/>
    <col min="3" max="3" width="8.81640625" style="102" customWidth="1"/>
    <col min="4" max="4" width="28.26953125" style="102" customWidth="1"/>
    <col min="5" max="5" width="18.1796875" style="102" customWidth="1"/>
    <col min="6" max="6" width="9.7265625" style="102" customWidth="1"/>
    <col min="7" max="7" width="11.453125" style="102" customWidth="1"/>
    <col min="8" max="9" width="9.1796875" style="68" hidden="1" customWidth="1"/>
    <col min="10" max="10" width="9.1796875" style="68" customWidth="1"/>
    <col min="11" max="196" width="9.1796875" style="68"/>
    <col min="197" max="16384" width="9.1796875" style="102"/>
  </cols>
  <sheetData>
    <row r="1" spans="1:196" s="68" customFormat="1" ht="21" customHeight="1" x14ac:dyDescent="0.25">
      <c r="A1" s="967" t="s">
        <v>423</v>
      </c>
      <c r="B1" s="967"/>
      <c r="C1" s="967"/>
      <c r="D1" s="967"/>
      <c r="E1" s="967"/>
      <c r="F1" s="967"/>
      <c r="G1" s="967"/>
    </row>
    <row r="2" spans="1:196" s="68" customFormat="1" ht="21" customHeight="1" thickBot="1" x14ac:dyDescent="0.3">
      <c r="A2" s="967"/>
      <c r="B2" s="967"/>
      <c r="C2" s="967"/>
      <c r="D2" s="967"/>
      <c r="E2" s="967"/>
      <c r="F2" s="967"/>
      <c r="G2" s="967"/>
      <c r="I2" s="99" t="s">
        <v>35</v>
      </c>
    </row>
    <row r="3" spans="1:196" s="68" customFormat="1" ht="41.25" customHeight="1" thickBot="1" x14ac:dyDescent="0.3">
      <c r="A3" s="1147" t="s">
        <v>670</v>
      </c>
      <c r="B3" s="1148"/>
      <c r="C3" s="1148"/>
      <c r="D3" s="1148"/>
      <c r="E3" s="1148"/>
      <c r="F3" s="1148"/>
      <c r="G3" s="1149"/>
      <c r="I3" s="99" t="s">
        <v>39</v>
      </c>
    </row>
    <row r="4" spans="1:196" s="68" customFormat="1" x14ac:dyDescent="0.3">
      <c r="A4" s="170">
        <v>9</v>
      </c>
      <c r="B4" s="171" t="s">
        <v>85</v>
      </c>
      <c r="C4" s="1140" t="s">
        <v>550</v>
      </c>
      <c r="D4" s="1141"/>
      <c r="E4" s="172" t="s">
        <v>0</v>
      </c>
      <c r="F4" s="1134"/>
      <c r="G4" s="1135"/>
      <c r="H4" s="173"/>
      <c r="I4" s="99"/>
    </row>
    <row r="5" spans="1:196" s="68" customFormat="1" x14ac:dyDescent="0.3">
      <c r="A5" s="174">
        <v>3</v>
      </c>
      <c r="B5" s="175" t="s">
        <v>81</v>
      </c>
      <c r="C5" s="176">
        <f>COUNTIF($H:$H,"A")</f>
        <v>0</v>
      </c>
      <c r="D5" s="220" t="s">
        <v>549</v>
      </c>
      <c r="E5" s="177" t="s">
        <v>361</v>
      </c>
      <c r="F5" s="1136"/>
      <c r="G5" s="1137"/>
      <c r="H5" s="173"/>
      <c r="I5" s="99"/>
    </row>
    <row r="6" spans="1:196" s="68" customFormat="1" ht="13.5" thickBot="1" x14ac:dyDescent="0.35">
      <c r="A6" s="178">
        <v>1</v>
      </c>
      <c r="B6" s="179" t="s">
        <v>600</v>
      </c>
      <c r="C6" s="180">
        <f>COUNTIF($H:$H,"B")</f>
        <v>0</v>
      </c>
      <c r="D6" s="221" t="s">
        <v>635</v>
      </c>
      <c r="E6" s="177" t="s">
        <v>360</v>
      </c>
      <c r="F6" s="1136"/>
      <c r="G6" s="1137"/>
      <c r="H6" s="181"/>
      <c r="I6" s="99"/>
    </row>
    <row r="7" spans="1:196" s="68" customFormat="1" x14ac:dyDescent="0.3">
      <c r="A7" s="182">
        <v>0</v>
      </c>
      <c r="B7" s="183" t="s">
        <v>79</v>
      </c>
      <c r="C7" s="132"/>
      <c r="D7" s="184"/>
      <c r="E7" s="177" t="s">
        <v>547</v>
      </c>
      <c r="F7" s="1136"/>
      <c r="G7" s="1137"/>
      <c r="H7" s="185"/>
      <c r="I7" s="99"/>
    </row>
    <row r="8" spans="1:196" s="68" customFormat="1" ht="13.5" thickBot="1" x14ac:dyDescent="0.35">
      <c r="A8" s="186" t="s">
        <v>77</v>
      </c>
      <c r="B8" s="245" t="s">
        <v>634</v>
      </c>
      <c r="C8" s="187"/>
      <c r="D8" s="188"/>
      <c r="E8" s="189" t="s">
        <v>680</v>
      </c>
      <c r="F8" s="1138"/>
      <c r="G8" s="1139"/>
      <c r="J8" s="100"/>
      <c r="K8" s="101"/>
    </row>
    <row r="9" spans="1:196" ht="26.5" thickBot="1" x14ac:dyDescent="0.3">
      <c r="A9" s="190" t="s">
        <v>660</v>
      </c>
      <c r="B9" s="190" t="s">
        <v>411</v>
      </c>
      <c r="C9" s="191" t="s">
        <v>17</v>
      </c>
      <c r="D9" s="192" t="s">
        <v>318</v>
      </c>
      <c r="E9" s="193" t="s">
        <v>319</v>
      </c>
      <c r="F9" s="194" t="s">
        <v>204</v>
      </c>
      <c r="G9" s="195" t="s">
        <v>749</v>
      </c>
    </row>
    <row r="10" spans="1:196" ht="13.5" thickBot="1" x14ac:dyDescent="0.3">
      <c r="A10" s="1082" t="s">
        <v>317</v>
      </c>
      <c r="B10" s="1083"/>
      <c r="C10" s="1083"/>
      <c r="D10" s="1083"/>
      <c r="E10" s="1083"/>
      <c r="F10" s="1083"/>
      <c r="G10" s="1084"/>
    </row>
    <row r="11" spans="1:196" ht="13.5" thickBot="1" x14ac:dyDescent="0.3">
      <c r="A11" s="1015" t="s">
        <v>205</v>
      </c>
      <c r="B11" s="1142"/>
      <c r="C11" s="1142"/>
      <c r="D11" s="1142"/>
      <c r="E11" s="1142"/>
      <c r="F11" s="1142"/>
      <c r="G11" s="1016"/>
    </row>
    <row r="12" spans="1:196" s="104" customFormat="1" ht="26" x14ac:dyDescent="0.25">
      <c r="A12" s="148">
        <v>1</v>
      </c>
      <c r="B12" s="196" t="s">
        <v>671</v>
      </c>
      <c r="C12" s="197"/>
      <c r="D12" s="198"/>
      <c r="E12" s="199"/>
      <c r="F12" s="198"/>
      <c r="G12" s="200"/>
      <c r="H12" s="103" t="str">
        <f>IF(G12="","C",IF(G12="Green","A","B"))</f>
        <v>C</v>
      </c>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row>
    <row r="13" spans="1:196" s="104" customFormat="1" ht="13.5" thickBot="1" x14ac:dyDescent="0.3">
      <c r="A13" s="152">
        <v>2</v>
      </c>
      <c r="B13" s="201" t="s">
        <v>174</v>
      </c>
      <c r="C13" s="202"/>
      <c r="D13" s="203"/>
      <c r="E13" s="204"/>
      <c r="F13" s="203"/>
      <c r="G13" s="205"/>
      <c r="H13" s="103" t="str">
        <f>IF(G13="","C",IF(G13="Green","A","B"))</f>
        <v>C</v>
      </c>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row>
    <row r="14" spans="1:196" ht="13.5" thickBot="1" x14ac:dyDescent="0.3">
      <c r="A14" s="1015" t="s">
        <v>206</v>
      </c>
      <c r="B14" s="1142"/>
      <c r="C14" s="1142"/>
      <c r="D14" s="1142"/>
      <c r="E14" s="1142"/>
      <c r="F14" s="1142"/>
      <c r="G14" s="1016"/>
    </row>
    <row r="15" spans="1:196" s="104" customFormat="1" x14ac:dyDescent="0.25">
      <c r="A15" s="148">
        <v>3</v>
      </c>
      <c r="B15" s="196" t="s">
        <v>175</v>
      </c>
      <c r="C15" s="197"/>
      <c r="D15" s="198"/>
      <c r="E15" s="199"/>
      <c r="F15" s="198"/>
      <c r="G15" s="200"/>
      <c r="H15" s="103" t="str">
        <f>IF(G15="","C",IF(G15="Green","A","B"))</f>
        <v>C</v>
      </c>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row>
    <row r="16" spans="1:196" s="104" customFormat="1" x14ac:dyDescent="0.25">
      <c r="A16" s="156">
        <v>4</v>
      </c>
      <c r="B16" s="206" t="s">
        <v>176</v>
      </c>
      <c r="C16" s="207"/>
      <c r="D16" s="208"/>
      <c r="E16" s="209"/>
      <c r="F16" s="208"/>
      <c r="G16" s="210"/>
      <c r="H16" s="103" t="str">
        <f>IF(G16="","C",IF(G16="Green","A","B"))</f>
        <v>C</v>
      </c>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row>
    <row r="17" spans="1:196" s="104" customFormat="1" x14ac:dyDescent="0.25">
      <c r="A17" s="156">
        <v>5</v>
      </c>
      <c r="B17" s="206" t="s">
        <v>511</v>
      </c>
      <c r="C17" s="207"/>
      <c r="D17" s="208"/>
      <c r="E17" s="209"/>
      <c r="F17" s="208"/>
      <c r="G17" s="210"/>
      <c r="H17" s="103" t="str">
        <f>IF(G17="","C",IF(G17="Green","A","B"))</f>
        <v>C</v>
      </c>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row>
    <row r="18" spans="1:196" s="104" customFormat="1" ht="13.5" thickBot="1" x14ac:dyDescent="0.3">
      <c r="A18" s="152">
        <v>6</v>
      </c>
      <c r="B18" s="201" t="s">
        <v>177</v>
      </c>
      <c r="C18" s="202"/>
      <c r="D18" s="203"/>
      <c r="E18" s="204"/>
      <c r="F18" s="203"/>
      <c r="G18" s="205"/>
      <c r="H18" s="103" t="str">
        <f>IF(G18="","C",IF(G18="Green","A","B"))</f>
        <v>C</v>
      </c>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row>
    <row r="19" spans="1:196" ht="13.5" thickBot="1" x14ac:dyDescent="0.3">
      <c r="A19" s="1015" t="s">
        <v>207</v>
      </c>
      <c r="B19" s="1142"/>
      <c r="C19" s="1142"/>
      <c r="D19" s="1142"/>
      <c r="E19" s="1142"/>
      <c r="F19" s="1142"/>
      <c r="G19" s="1016"/>
    </row>
    <row r="20" spans="1:196" s="104" customFormat="1" x14ac:dyDescent="0.25">
      <c r="A20" s="148">
        <v>7</v>
      </c>
      <c r="B20" s="196" t="s">
        <v>178</v>
      </c>
      <c r="C20" s="197"/>
      <c r="D20" s="198"/>
      <c r="E20" s="199"/>
      <c r="F20" s="198"/>
      <c r="G20" s="200"/>
      <c r="H20" s="103" t="str">
        <f>IF(G20="","C",IF(G20="Green","A","B"))</f>
        <v>C</v>
      </c>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row>
    <row r="21" spans="1:196" s="104" customFormat="1" x14ac:dyDescent="0.25">
      <c r="A21" s="156">
        <v>8</v>
      </c>
      <c r="B21" s="206" t="s">
        <v>179</v>
      </c>
      <c r="C21" s="207"/>
      <c r="D21" s="208"/>
      <c r="E21" s="209"/>
      <c r="F21" s="208"/>
      <c r="G21" s="210"/>
      <c r="H21" s="103" t="str">
        <f>IF(G21="","C",IF(G21="Green","A","B"))</f>
        <v>C</v>
      </c>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row>
    <row r="22" spans="1:196" s="104" customFormat="1" x14ac:dyDescent="0.25">
      <c r="A22" s="156">
        <v>9</v>
      </c>
      <c r="B22" s="874" t="s">
        <v>845</v>
      </c>
      <c r="C22" s="207"/>
      <c r="D22" s="208"/>
      <c r="E22" s="209"/>
      <c r="F22" s="208"/>
      <c r="G22" s="210"/>
      <c r="H22" s="103" t="str">
        <f>IF(G22="","C",IF(G22="Green","A","B"))</f>
        <v>C</v>
      </c>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row>
    <row r="23" spans="1:196" s="104" customFormat="1" x14ac:dyDescent="0.25">
      <c r="A23" s="156">
        <v>10</v>
      </c>
      <c r="B23" s="206" t="s">
        <v>180</v>
      </c>
      <c r="C23" s="207"/>
      <c r="D23" s="208"/>
      <c r="E23" s="209"/>
      <c r="F23" s="208"/>
      <c r="G23" s="210"/>
      <c r="H23" s="103" t="str">
        <f>IF(G23="","C",IF(G23="Green","A","B"))</f>
        <v>C</v>
      </c>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row>
    <row r="24" spans="1:196" s="104" customFormat="1" ht="13.5" thickBot="1" x14ac:dyDescent="0.3">
      <c r="A24" s="152">
        <v>11</v>
      </c>
      <c r="B24" s="201" t="s">
        <v>181</v>
      </c>
      <c r="C24" s="202"/>
      <c r="D24" s="203"/>
      <c r="E24" s="204"/>
      <c r="F24" s="203"/>
      <c r="G24" s="205"/>
      <c r="H24" s="103" t="str">
        <f>IF(G24="","C",IF(G24="Green","A","B"))</f>
        <v>C</v>
      </c>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row>
    <row r="25" spans="1:196" ht="13.5" thickBot="1" x14ac:dyDescent="0.3">
      <c r="A25" s="1015" t="s">
        <v>168</v>
      </c>
      <c r="B25" s="1142"/>
      <c r="C25" s="1142"/>
      <c r="D25" s="1142"/>
      <c r="E25" s="1142"/>
      <c r="F25" s="1142"/>
      <c r="G25" s="1016"/>
    </row>
    <row r="26" spans="1:196" s="104" customFormat="1" ht="26" x14ac:dyDescent="0.25">
      <c r="A26" s="148">
        <v>12</v>
      </c>
      <c r="B26" s="196" t="s">
        <v>182</v>
      </c>
      <c r="C26" s="197"/>
      <c r="D26" s="198"/>
      <c r="E26" s="199"/>
      <c r="F26" s="198"/>
      <c r="G26" s="200"/>
      <c r="H26" s="103" t="str">
        <f t="shared" ref="H26:H53" si="0">IF(G26="","C",IF(G26="Green","A","B"))</f>
        <v>C</v>
      </c>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row>
    <row r="27" spans="1:196" s="104" customFormat="1" x14ac:dyDescent="0.25">
      <c r="A27" s="156">
        <v>13</v>
      </c>
      <c r="B27" s="206" t="s">
        <v>183</v>
      </c>
      <c r="C27" s="207"/>
      <c r="D27" s="208"/>
      <c r="E27" s="209"/>
      <c r="F27" s="208"/>
      <c r="G27" s="210"/>
      <c r="H27" s="103" t="str">
        <f t="shared" si="0"/>
        <v>C</v>
      </c>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row>
    <row r="28" spans="1:196" s="104" customFormat="1" x14ac:dyDescent="0.25">
      <c r="A28" s="156">
        <v>14</v>
      </c>
      <c r="B28" s="206" t="s">
        <v>184</v>
      </c>
      <c r="C28" s="207"/>
      <c r="D28" s="208"/>
      <c r="E28" s="209"/>
      <c r="F28" s="208"/>
      <c r="G28" s="210"/>
      <c r="H28" s="103" t="str">
        <f t="shared" si="0"/>
        <v>C</v>
      </c>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row>
    <row r="29" spans="1:196" s="104" customFormat="1" x14ac:dyDescent="0.3">
      <c r="A29" s="156">
        <v>15</v>
      </c>
      <c r="B29" s="206" t="s">
        <v>185</v>
      </c>
      <c r="C29" s="211"/>
      <c r="D29" s="212"/>
      <c r="E29" s="213"/>
      <c r="F29" s="212"/>
      <c r="G29" s="21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row>
    <row r="30" spans="1:196" s="104" customFormat="1" x14ac:dyDescent="0.25">
      <c r="A30" s="156" t="s">
        <v>625</v>
      </c>
      <c r="B30" s="214" t="s">
        <v>200</v>
      </c>
      <c r="C30" s="207"/>
      <c r="D30" s="215"/>
      <c r="E30" s="209"/>
      <c r="F30" s="208"/>
      <c r="G30" s="210"/>
      <c r="H30" s="103" t="str">
        <f t="shared" si="0"/>
        <v>C</v>
      </c>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row>
    <row r="31" spans="1:196" s="104" customFormat="1" x14ac:dyDescent="0.25">
      <c r="A31" s="156" t="s">
        <v>626</v>
      </c>
      <c r="B31" s="214" t="s">
        <v>199</v>
      </c>
      <c r="C31" s="207"/>
      <c r="D31" s="215"/>
      <c r="E31" s="209"/>
      <c r="F31" s="208"/>
      <c r="G31" s="210"/>
      <c r="H31" s="103" t="str">
        <f t="shared" si="0"/>
        <v>C</v>
      </c>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row>
    <row r="32" spans="1:196" s="104" customFormat="1" x14ac:dyDescent="0.25">
      <c r="A32" s="156" t="s">
        <v>627</v>
      </c>
      <c r="B32" s="214" t="s">
        <v>202</v>
      </c>
      <c r="C32" s="207"/>
      <c r="D32" s="208"/>
      <c r="E32" s="209"/>
      <c r="F32" s="208"/>
      <c r="G32" s="210"/>
      <c r="H32" s="103" t="str">
        <f t="shared" si="0"/>
        <v>C</v>
      </c>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row>
    <row r="33" spans="1:196" s="104" customFormat="1" x14ac:dyDescent="0.25">
      <c r="A33" s="156" t="s">
        <v>628</v>
      </c>
      <c r="B33" s="214" t="s">
        <v>201</v>
      </c>
      <c r="C33" s="207"/>
      <c r="D33" s="208"/>
      <c r="E33" s="209"/>
      <c r="F33" s="208"/>
      <c r="G33" s="210"/>
      <c r="H33" s="103" t="str">
        <f t="shared" si="0"/>
        <v>C</v>
      </c>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row>
    <row r="34" spans="1:196" s="104" customFormat="1" x14ac:dyDescent="0.25">
      <c r="A34" s="156" t="s">
        <v>632</v>
      </c>
      <c r="B34" s="214" t="s">
        <v>203</v>
      </c>
      <c r="C34" s="207"/>
      <c r="D34" s="208"/>
      <c r="E34" s="209"/>
      <c r="F34" s="208"/>
      <c r="G34" s="210"/>
      <c r="H34" s="103" t="str">
        <f t="shared" si="0"/>
        <v>C</v>
      </c>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row>
    <row r="35" spans="1:196" s="104" customFormat="1" ht="13.5" thickBot="1" x14ac:dyDescent="0.3">
      <c r="A35" s="152" t="s">
        <v>633</v>
      </c>
      <c r="B35" s="216" t="s">
        <v>208</v>
      </c>
      <c r="C35" s="202"/>
      <c r="D35" s="203"/>
      <c r="E35" s="204"/>
      <c r="F35" s="203"/>
      <c r="G35" s="205"/>
      <c r="H35" s="103" t="str">
        <f t="shared" si="0"/>
        <v>C</v>
      </c>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row>
    <row r="36" spans="1:196" ht="13.5" thickBot="1" x14ac:dyDescent="0.3">
      <c r="A36" s="1015" t="s">
        <v>316</v>
      </c>
      <c r="B36" s="1142"/>
      <c r="C36" s="1143"/>
      <c r="D36" s="1142"/>
      <c r="E36" s="1142"/>
      <c r="F36" s="1142"/>
      <c r="G36" s="1016"/>
    </row>
    <row r="37" spans="1:196" s="104" customFormat="1" x14ac:dyDescent="0.25">
      <c r="A37" s="148">
        <v>16</v>
      </c>
      <c r="B37" s="196" t="s">
        <v>209</v>
      </c>
      <c r="C37" s="197"/>
      <c r="D37" s="198"/>
      <c r="E37" s="199"/>
      <c r="F37" s="198"/>
      <c r="G37" s="200"/>
      <c r="H37" s="103" t="str">
        <f t="shared" si="0"/>
        <v>C</v>
      </c>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row>
    <row r="38" spans="1:196" s="104" customFormat="1" ht="26" x14ac:dyDescent="0.25">
      <c r="A38" s="156">
        <v>17</v>
      </c>
      <c r="B38" s="874" t="s">
        <v>894</v>
      </c>
      <c r="C38" s="207"/>
      <c r="D38" s="208"/>
      <c r="E38" s="209"/>
      <c r="F38" s="208"/>
      <c r="G38" s="210"/>
      <c r="H38" s="103" t="str">
        <f t="shared" si="0"/>
        <v>C</v>
      </c>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row>
    <row r="39" spans="1:196" s="104" customFormat="1" x14ac:dyDescent="0.25">
      <c r="A39" s="156">
        <v>18</v>
      </c>
      <c r="B39" s="874" t="s">
        <v>884</v>
      </c>
      <c r="C39" s="868"/>
      <c r="D39" s="212"/>
      <c r="E39" s="213"/>
      <c r="F39" s="212"/>
      <c r="G39" s="868"/>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row>
    <row r="40" spans="1:196" s="104" customFormat="1" ht="15" customHeight="1" x14ac:dyDescent="0.25">
      <c r="A40" s="156" t="s">
        <v>881</v>
      </c>
      <c r="B40" s="214" t="s">
        <v>878</v>
      </c>
      <c r="C40" s="207"/>
      <c r="D40" s="208"/>
      <c r="E40" s="209"/>
      <c r="F40" s="208"/>
      <c r="G40" s="210"/>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row>
    <row r="41" spans="1:196" s="104" customFormat="1" x14ac:dyDescent="0.25">
      <c r="A41" s="156" t="s">
        <v>882</v>
      </c>
      <c r="B41" s="214" t="s">
        <v>879</v>
      </c>
      <c r="C41" s="207"/>
      <c r="D41" s="208"/>
      <c r="E41" s="209"/>
      <c r="F41" s="208"/>
      <c r="G41" s="210"/>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c r="EO41" s="103"/>
      <c r="EP41" s="103"/>
      <c r="EQ41" s="103"/>
      <c r="ER41" s="103"/>
      <c r="ES41" s="103"/>
      <c r="ET41" s="103"/>
      <c r="EU41" s="103"/>
      <c r="EV41" s="103"/>
      <c r="EW41" s="103"/>
      <c r="EX41" s="103"/>
      <c r="EY41" s="103"/>
      <c r="EZ41" s="103"/>
      <c r="FA41" s="103"/>
      <c r="FB41" s="103"/>
      <c r="FC41" s="103"/>
      <c r="FD41" s="103"/>
      <c r="FE41" s="103"/>
      <c r="FF41" s="103"/>
      <c r="FG41" s="103"/>
      <c r="FH41" s="103"/>
      <c r="FI41" s="103"/>
      <c r="FJ41" s="103"/>
      <c r="FK41" s="103"/>
      <c r="FL41" s="103"/>
      <c r="FM41" s="103"/>
      <c r="FN41" s="103"/>
      <c r="FO41" s="103"/>
      <c r="FP41" s="103"/>
      <c r="FQ41" s="103"/>
      <c r="FR41" s="103"/>
      <c r="FS41" s="103"/>
      <c r="FT41" s="103"/>
      <c r="FU41" s="103"/>
      <c r="FV41" s="103"/>
      <c r="FW41" s="103"/>
      <c r="FX41" s="103"/>
      <c r="FY41" s="103"/>
      <c r="FZ41" s="103"/>
      <c r="GA41" s="103"/>
      <c r="GB41" s="103"/>
      <c r="GC41" s="103"/>
      <c r="GD41" s="103"/>
      <c r="GE41" s="103"/>
      <c r="GF41" s="103"/>
      <c r="GG41" s="103"/>
      <c r="GH41" s="103"/>
      <c r="GI41" s="103"/>
      <c r="GJ41" s="103"/>
      <c r="GK41" s="103"/>
      <c r="GL41" s="103"/>
      <c r="GM41" s="103"/>
      <c r="GN41" s="103"/>
    </row>
    <row r="42" spans="1:196" s="104" customFormat="1" x14ac:dyDescent="0.25">
      <c r="A42" s="156" t="s">
        <v>883</v>
      </c>
      <c r="B42" s="214" t="s">
        <v>880</v>
      </c>
      <c r="C42" s="207"/>
      <c r="D42" s="208"/>
      <c r="E42" s="209"/>
      <c r="F42" s="208"/>
      <c r="G42" s="210"/>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c r="EO42" s="103"/>
      <c r="EP42" s="103"/>
      <c r="EQ42" s="103"/>
      <c r="ER42" s="103"/>
      <c r="ES42" s="103"/>
      <c r="ET42" s="103"/>
      <c r="EU42" s="103"/>
      <c r="EV42" s="103"/>
      <c r="EW42" s="103"/>
      <c r="EX42" s="103"/>
      <c r="EY42" s="103"/>
      <c r="EZ42" s="103"/>
      <c r="FA42" s="103"/>
      <c r="FB42" s="103"/>
      <c r="FC42" s="103"/>
      <c r="FD42" s="103"/>
      <c r="FE42" s="103"/>
      <c r="FF42" s="103"/>
      <c r="FG42" s="103"/>
      <c r="FH42" s="103"/>
      <c r="FI42" s="103"/>
      <c r="FJ42" s="103"/>
      <c r="FK42" s="103"/>
      <c r="FL42" s="103"/>
      <c r="FM42" s="103"/>
      <c r="FN42" s="103"/>
      <c r="FO42" s="103"/>
      <c r="FP42" s="103"/>
      <c r="FQ42" s="103"/>
      <c r="FR42" s="103"/>
      <c r="FS42" s="103"/>
      <c r="FT42" s="103"/>
      <c r="FU42" s="103"/>
      <c r="FV42" s="103"/>
      <c r="FW42" s="103"/>
      <c r="FX42" s="103"/>
      <c r="FY42" s="103"/>
      <c r="FZ42" s="103"/>
      <c r="GA42" s="103"/>
      <c r="GB42" s="103"/>
      <c r="GC42" s="103"/>
      <c r="GD42" s="103"/>
      <c r="GE42" s="103"/>
      <c r="GF42" s="103"/>
      <c r="GG42" s="103"/>
      <c r="GH42" s="103"/>
      <c r="GI42" s="103"/>
      <c r="GJ42" s="103"/>
      <c r="GK42" s="103"/>
      <c r="GL42" s="103"/>
      <c r="GM42" s="103"/>
      <c r="GN42" s="103"/>
    </row>
    <row r="43" spans="1:196" s="104" customFormat="1" ht="13.5" thickBot="1" x14ac:dyDescent="0.3">
      <c r="A43" s="152">
        <v>19</v>
      </c>
      <c r="B43" s="201" t="s">
        <v>885</v>
      </c>
      <c r="C43" s="202"/>
      <c r="D43" s="203"/>
      <c r="E43" s="204"/>
      <c r="F43" s="203"/>
      <c r="G43" s="205"/>
      <c r="H43" s="103" t="str">
        <f t="shared" si="0"/>
        <v>C</v>
      </c>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c r="EO43" s="103"/>
      <c r="EP43" s="103"/>
      <c r="EQ43" s="103"/>
      <c r="ER43" s="103"/>
      <c r="ES43" s="103"/>
      <c r="ET43" s="103"/>
      <c r="EU43" s="103"/>
      <c r="EV43" s="103"/>
      <c r="EW43" s="103"/>
      <c r="EX43" s="103"/>
      <c r="EY43" s="103"/>
      <c r="EZ43" s="103"/>
      <c r="FA43" s="103"/>
      <c r="FB43" s="103"/>
      <c r="FC43" s="103"/>
      <c r="FD43" s="103"/>
      <c r="FE43" s="103"/>
      <c r="FF43" s="103"/>
      <c r="FG43" s="103"/>
      <c r="FH43" s="103"/>
      <c r="FI43" s="103"/>
      <c r="FJ43" s="103"/>
      <c r="FK43" s="103"/>
      <c r="FL43" s="103"/>
      <c r="FM43" s="103"/>
      <c r="FN43" s="103"/>
      <c r="FO43" s="103"/>
      <c r="FP43" s="103"/>
      <c r="FQ43" s="103"/>
      <c r="FR43" s="103"/>
      <c r="FS43" s="103"/>
      <c r="FT43" s="103"/>
      <c r="FU43" s="103"/>
      <c r="FV43" s="103"/>
      <c r="FW43" s="103"/>
      <c r="FX43" s="103"/>
      <c r="FY43" s="103"/>
      <c r="FZ43" s="103"/>
      <c r="GA43" s="103"/>
      <c r="GB43" s="103"/>
      <c r="GC43" s="103"/>
      <c r="GD43" s="103"/>
      <c r="GE43" s="103"/>
      <c r="GF43" s="103"/>
      <c r="GG43" s="103"/>
      <c r="GH43" s="103"/>
      <c r="GI43" s="103"/>
      <c r="GJ43" s="103"/>
      <c r="GK43" s="103"/>
      <c r="GL43" s="103"/>
      <c r="GM43" s="103"/>
      <c r="GN43" s="103"/>
    </row>
    <row r="44" spans="1:196" ht="13.5" thickBot="1" x14ac:dyDescent="0.3">
      <c r="A44" s="1015" t="s">
        <v>210</v>
      </c>
      <c r="B44" s="1142"/>
      <c r="C44" s="1143"/>
      <c r="D44" s="1142"/>
      <c r="E44" s="1142"/>
      <c r="F44" s="1142"/>
      <c r="G44" s="1016"/>
    </row>
    <row r="45" spans="1:196" s="104" customFormat="1" x14ac:dyDescent="0.25">
      <c r="A45" s="148">
        <v>20</v>
      </c>
      <c r="B45" s="875" t="s">
        <v>895</v>
      </c>
      <c r="C45" s="197"/>
      <c r="D45" s="198"/>
      <c r="E45" s="199"/>
      <c r="F45" s="198"/>
      <c r="G45" s="200"/>
      <c r="H45" s="103" t="str">
        <f t="shared" si="0"/>
        <v>C</v>
      </c>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c r="EO45" s="103"/>
      <c r="EP45" s="103"/>
      <c r="EQ45" s="103"/>
      <c r="ER45" s="103"/>
      <c r="ES45" s="103"/>
      <c r="ET45" s="103"/>
      <c r="EU45" s="103"/>
      <c r="EV45" s="103"/>
      <c r="EW45" s="103"/>
      <c r="EX45" s="103"/>
      <c r="EY45" s="103"/>
      <c r="EZ45" s="103"/>
      <c r="FA45" s="103"/>
      <c r="FB45" s="103"/>
      <c r="FC45" s="103"/>
      <c r="FD45" s="103"/>
      <c r="FE45" s="103"/>
      <c r="FF45" s="103"/>
      <c r="FG45" s="103"/>
      <c r="FH45" s="103"/>
      <c r="FI45" s="103"/>
      <c r="FJ45" s="103"/>
      <c r="FK45" s="103"/>
      <c r="FL45" s="103"/>
      <c r="FM45" s="103"/>
      <c r="FN45" s="103"/>
      <c r="FO45" s="103"/>
      <c r="FP45" s="103"/>
      <c r="FQ45" s="103"/>
      <c r="FR45" s="103"/>
      <c r="FS45" s="103"/>
      <c r="FT45" s="103"/>
      <c r="FU45" s="103"/>
      <c r="FV45" s="103"/>
      <c r="FW45" s="103"/>
      <c r="FX45" s="103"/>
      <c r="FY45" s="103"/>
      <c r="FZ45" s="103"/>
      <c r="GA45" s="103"/>
      <c r="GB45" s="103"/>
      <c r="GC45" s="103"/>
      <c r="GD45" s="103"/>
      <c r="GE45" s="103"/>
      <c r="GF45" s="103"/>
      <c r="GG45" s="103"/>
      <c r="GH45" s="103"/>
      <c r="GI45" s="103"/>
      <c r="GJ45" s="103"/>
      <c r="GK45" s="103"/>
      <c r="GL45" s="103"/>
      <c r="GM45" s="103"/>
      <c r="GN45" s="103"/>
    </row>
    <row r="46" spans="1:196" s="104" customFormat="1" x14ac:dyDescent="0.25">
      <c r="A46" s="156">
        <v>21</v>
      </c>
      <c r="B46" s="206" t="s">
        <v>186</v>
      </c>
      <c r="C46" s="207"/>
      <c r="D46" s="208"/>
      <c r="E46" s="209"/>
      <c r="F46" s="208"/>
      <c r="G46" s="210"/>
      <c r="H46" s="103" t="str">
        <f t="shared" si="0"/>
        <v>C</v>
      </c>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U46" s="103"/>
      <c r="EV46" s="103"/>
      <c r="EW46" s="103"/>
      <c r="EX46" s="103"/>
      <c r="EY46" s="103"/>
      <c r="EZ46" s="103"/>
      <c r="FA46" s="103"/>
      <c r="FB46" s="103"/>
      <c r="FC46" s="103"/>
      <c r="FD46" s="103"/>
      <c r="FE46" s="103"/>
      <c r="FF46" s="103"/>
      <c r="FG46" s="103"/>
      <c r="FH46" s="103"/>
      <c r="FI46" s="103"/>
      <c r="FJ46" s="103"/>
      <c r="FK46" s="103"/>
      <c r="FL46" s="103"/>
      <c r="FM46" s="103"/>
      <c r="FN46" s="103"/>
      <c r="FO46" s="103"/>
      <c r="FP46" s="103"/>
      <c r="FQ46" s="103"/>
      <c r="FR46" s="103"/>
      <c r="FS46" s="103"/>
      <c r="FT46" s="103"/>
      <c r="FU46" s="103"/>
      <c r="FV46" s="103"/>
      <c r="FW46" s="103"/>
      <c r="FX46" s="103"/>
      <c r="FY46" s="103"/>
      <c r="FZ46" s="103"/>
      <c r="GA46" s="103"/>
      <c r="GB46" s="103"/>
      <c r="GC46" s="103"/>
      <c r="GD46" s="103"/>
      <c r="GE46" s="103"/>
      <c r="GF46" s="103"/>
      <c r="GG46" s="103"/>
      <c r="GH46" s="103"/>
      <c r="GI46" s="103"/>
      <c r="GJ46" s="103"/>
      <c r="GK46" s="103"/>
      <c r="GL46" s="103"/>
      <c r="GM46" s="103"/>
      <c r="GN46" s="103"/>
    </row>
    <row r="47" spans="1:196" s="104" customFormat="1" ht="26" x14ac:dyDescent="0.25">
      <c r="A47" s="156">
        <v>22</v>
      </c>
      <c r="B47" s="206" t="s">
        <v>187</v>
      </c>
      <c r="C47" s="207"/>
      <c r="D47" s="208"/>
      <c r="E47" s="209"/>
      <c r="F47" s="208"/>
      <c r="G47" s="210"/>
      <c r="H47" s="103" t="str">
        <f t="shared" si="0"/>
        <v>C</v>
      </c>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103"/>
      <c r="FL47" s="103"/>
      <c r="FM47" s="103"/>
      <c r="FN47" s="103"/>
      <c r="FO47" s="103"/>
      <c r="FP47" s="103"/>
      <c r="FQ47" s="103"/>
      <c r="FR47" s="103"/>
      <c r="FS47" s="103"/>
      <c r="FT47" s="103"/>
      <c r="FU47" s="103"/>
      <c r="FV47" s="103"/>
      <c r="FW47" s="103"/>
      <c r="FX47" s="103"/>
      <c r="FY47" s="103"/>
      <c r="FZ47" s="103"/>
      <c r="GA47" s="103"/>
      <c r="GB47" s="103"/>
      <c r="GC47" s="103"/>
      <c r="GD47" s="103"/>
      <c r="GE47" s="103"/>
      <c r="GF47" s="103"/>
      <c r="GG47" s="103"/>
      <c r="GH47" s="103"/>
      <c r="GI47" s="103"/>
      <c r="GJ47" s="103"/>
      <c r="GK47" s="103"/>
      <c r="GL47" s="103"/>
      <c r="GM47" s="103"/>
      <c r="GN47" s="103"/>
    </row>
    <row r="48" spans="1:196" s="104" customFormat="1" ht="26" x14ac:dyDescent="0.25">
      <c r="A48" s="156">
        <v>23</v>
      </c>
      <c r="B48" s="206" t="s">
        <v>188</v>
      </c>
      <c r="C48" s="755"/>
      <c r="D48" s="208"/>
      <c r="E48" s="209"/>
      <c r="F48" s="208"/>
      <c r="G48" s="210"/>
      <c r="H48" s="103" t="str">
        <f t="shared" si="0"/>
        <v>C</v>
      </c>
      <c r="I48" s="103"/>
      <c r="J48" s="864"/>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c r="EU48" s="103"/>
      <c r="EV48" s="103"/>
      <c r="EW48" s="103"/>
      <c r="EX48" s="103"/>
      <c r="EY48" s="103"/>
      <c r="EZ48" s="103"/>
      <c r="FA48" s="103"/>
      <c r="FB48" s="103"/>
      <c r="FC48" s="103"/>
      <c r="FD48" s="103"/>
      <c r="FE48" s="103"/>
      <c r="FF48" s="103"/>
      <c r="FG48" s="103"/>
      <c r="FH48" s="103"/>
      <c r="FI48" s="103"/>
      <c r="FJ48" s="103"/>
      <c r="FK48" s="103"/>
      <c r="FL48" s="103"/>
      <c r="FM48" s="103"/>
      <c r="FN48" s="103"/>
      <c r="FO48" s="103"/>
      <c r="FP48" s="103"/>
      <c r="FQ48" s="103"/>
      <c r="FR48" s="103"/>
      <c r="FS48" s="103"/>
      <c r="FT48" s="103"/>
      <c r="FU48" s="103"/>
      <c r="FV48" s="103"/>
      <c r="FW48" s="103"/>
      <c r="FX48" s="103"/>
      <c r="FY48" s="103"/>
      <c r="FZ48" s="103"/>
      <c r="GA48" s="103"/>
      <c r="GB48" s="103"/>
      <c r="GC48" s="103"/>
      <c r="GD48" s="103"/>
      <c r="GE48" s="103"/>
      <c r="GF48" s="103"/>
      <c r="GG48" s="103"/>
      <c r="GH48" s="103"/>
      <c r="GI48" s="103"/>
      <c r="GJ48" s="103"/>
      <c r="GK48" s="103"/>
      <c r="GL48" s="103"/>
      <c r="GM48" s="103"/>
      <c r="GN48" s="103"/>
    </row>
    <row r="49" spans="1:196" s="104" customFormat="1" ht="13.5" thickBot="1" x14ac:dyDescent="0.3">
      <c r="A49" s="152">
        <v>24</v>
      </c>
      <c r="B49" s="201" t="s">
        <v>189</v>
      </c>
      <c r="C49" s="202"/>
      <c r="D49" s="203"/>
      <c r="E49" s="204"/>
      <c r="F49" s="203"/>
      <c r="G49" s="205"/>
      <c r="H49" s="103" t="str">
        <f t="shared" si="0"/>
        <v>C</v>
      </c>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c r="ET49" s="103"/>
      <c r="EU49" s="103"/>
      <c r="EV49" s="103"/>
      <c r="EW49" s="103"/>
      <c r="EX49" s="103"/>
      <c r="EY49" s="103"/>
      <c r="EZ49" s="103"/>
      <c r="FA49" s="103"/>
      <c r="FB49" s="103"/>
      <c r="FC49" s="103"/>
      <c r="FD49" s="103"/>
      <c r="FE49" s="103"/>
      <c r="FF49" s="103"/>
      <c r="FG49" s="103"/>
      <c r="FH49" s="103"/>
      <c r="FI49" s="103"/>
      <c r="FJ49" s="103"/>
      <c r="FK49" s="103"/>
      <c r="FL49" s="103"/>
      <c r="FM49" s="103"/>
      <c r="FN49" s="103"/>
      <c r="FO49" s="103"/>
      <c r="FP49" s="103"/>
      <c r="FQ49" s="103"/>
      <c r="FR49" s="103"/>
      <c r="FS49" s="103"/>
      <c r="FT49" s="103"/>
      <c r="FU49" s="103"/>
      <c r="FV49" s="103"/>
      <c r="FW49" s="103"/>
      <c r="FX49" s="103"/>
      <c r="FY49" s="103"/>
      <c r="FZ49" s="103"/>
      <c r="GA49" s="103"/>
      <c r="GB49" s="103"/>
      <c r="GC49" s="103"/>
      <c r="GD49" s="103"/>
      <c r="GE49" s="103"/>
      <c r="GF49" s="103"/>
      <c r="GG49" s="103"/>
      <c r="GH49" s="103"/>
      <c r="GI49" s="103"/>
      <c r="GJ49" s="103"/>
      <c r="GK49" s="103"/>
      <c r="GL49" s="103"/>
      <c r="GM49" s="103"/>
      <c r="GN49" s="103"/>
    </row>
    <row r="50" spans="1:196" ht="13.5" thickBot="1" x14ac:dyDescent="0.3">
      <c r="A50" s="1015" t="s">
        <v>211</v>
      </c>
      <c r="B50" s="1142"/>
      <c r="C50" s="1143"/>
      <c r="D50" s="1142"/>
      <c r="E50" s="1142"/>
      <c r="F50" s="1142"/>
      <c r="G50" s="1016"/>
    </row>
    <row r="51" spans="1:196" s="104" customFormat="1" x14ac:dyDescent="0.25">
      <c r="A51" s="148">
        <v>25</v>
      </c>
      <c r="B51" s="196" t="s">
        <v>190</v>
      </c>
      <c r="C51" s="197"/>
      <c r="D51" s="198"/>
      <c r="E51" s="199"/>
      <c r="F51" s="198"/>
      <c r="G51" s="200"/>
      <c r="H51" s="103" t="str">
        <f t="shared" si="0"/>
        <v>C</v>
      </c>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row>
    <row r="52" spans="1:196" s="104" customFormat="1" ht="12.75" customHeight="1" x14ac:dyDescent="0.25">
      <c r="A52" s="156">
        <v>26</v>
      </c>
      <c r="B52" s="872" t="s">
        <v>888</v>
      </c>
      <c r="C52" s="207"/>
      <c r="D52" s="208"/>
      <c r="E52" s="209"/>
      <c r="F52" s="208"/>
      <c r="G52" s="210"/>
      <c r="H52" s="103" t="str">
        <f t="shared" si="0"/>
        <v>C</v>
      </c>
      <c r="I52" s="103"/>
      <c r="J52" s="103"/>
      <c r="K52" s="1130" t="s">
        <v>868</v>
      </c>
      <c r="L52" s="1130"/>
      <c r="M52" s="1130"/>
      <c r="N52" s="1130"/>
      <c r="O52" s="1130"/>
      <c r="P52" s="1130"/>
      <c r="Q52" s="1130"/>
      <c r="R52" s="1130"/>
      <c r="S52" s="1130"/>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c r="EO52" s="103"/>
      <c r="EP52" s="103"/>
      <c r="EQ52" s="103"/>
      <c r="ER52" s="103"/>
      <c r="ES52" s="103"/>
      <c r="ET52" s="103"/>
      <c r="EU52" s="103"/>
      <c r="EV52" s="103"/>
      <c r="EW52" s="103"/>
      <c r="EX52" s="103"/>
      <c r="EY52" s="103"/>
      <c r="EZ52" s="103"/>
      <c r="FA52" s="103"/>
      <c r="FB52" s="103"/>
      <c r="FC52" s="103"/>
      <c r="FD52" s="103"/>
      <c r="FE52" s="103"/>
      <c r="FF52" s="103"/>
      <c r="FG52" s="103"/>
      <c r="FH52" s="103"/>
      <c r="FI52" s="103"/>
      <c r="FJ52" s="103"/>
      <c r="FK52" s="103"/>
      <c r="FL52" s="103"/>
      <c r="FM52" s="103"/>
      <c r="FN52" s="103"/>
      <c r="FO52" s="103"/>
      <c r="FP52" s="103"/>
      <c r="FQ52" s="103"/>
      <c r="FR52" s="103"/>
      <c r="FS52" s="103"/>
      <c r="FT52" s="103"/>
      <c r="FU52" s="103"/>
      <c r="FV52" s="103"/>
      <c r="FW52" s="103"/>
      <c r="FX52" s="103"/>
      <c r="FY52" s="103"/>
      <c r="FZ52" s="103"/>
      <c r="GA52" s="103"/>
      <c r="GB52" s="103"/>
      <c r="GC52" s="103"/>
      <c r="GD52" s="103"/>
      <c r="GE52" s="103"/>
      <c r="GF52" s="103"/>
      <c r="GG52" s="103"/>
      <c r="GH52" s="103"/>
      <c r="GI52" s="103"/>
      <c r="GJ52" s="103"/>
      <c r="GK52" s="103"/>
      <c r="GL52" s="103"/>
      <c r="GM52" s="103"/>
      <c r="GN52" s="103"/>
    </row>
    <row r="53" spans="1:196" s="104" customFormat="1" ht="13.5" thickBot="1" x14ac:dyDescent="0.3">
      <c r="A53" s="152">
        <v>27</v>
      </c>
      <c r="B53" s="201" t="s">
        <v>191</v>
      </c>
      <c r="C53" s="202"/>
      <c r="D53" s="203"/>
      <c r="E53" s="204"/>
      <c r="F53" s="203"/>
      <c r="G53" s="205"/>
      <c r="H53" s="103" t="str">
        <f t="shared" si="0"/>
        <v>C</v>
      </c>
      <c r="I53" s="103"/>
      <c r="J53" s="103"/>
      <c r="K53" s="1130"/>
      <c r="L53" s="1130"/>
      <c r="M53" s="1130"/>
      <c r="N53" s="1130"/>
      <c r="O53" s="1130"/>
      <c r="P53" s="1130"/>
      <c r="Q53" s="1130"/>
      <c r="R53" s="1130"/>
      <c r="S53" s="1130"/>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c r="EO53" s="103"/>
      <c r="EP53" s="103"/>
      <c r="EQ53" s="103"/>
      <c r="ER53" s="103"/>
      <c r="ES53" s="103"/>
      <c r="ET53" s="103"/>
      <c r="EU53" s="103"/>
      <c r="EV53" s="103"/>
      <c r="EW53" s="103"/>
      <c r="EX53" s="103"/>
      <c r="EY53" s="103"/>
      <c r="EZ53" s="103"/>
      <c r="FA53" s="103"/>
      <c r="FB53" s="103"/>
      <c r="FC53" s="103"/>
      <c r="FD53" s="103"/>
      <c r="FE53" s="103"/>
      <c r="FF53" s="103"/>
      <c r="FG53" s="103"/>
      <c r="FH53" s="103"/>
      <c r="FI53" s="103"/>
      <c r="FJ53" s="103"/>
      <c r="FK53" s="103"/>
      <c r="FL53" s="103"/>
      <c r="FM53" s="103"/>
      <c r="FN53" s="103"/>
      <c r="FO53" s="103"/>
      <c r="FP53" s="103"/>
      <c r="FQ53" s="103"/>
      <c r="FR53" s="103"/>
      <c r="FS53" s="103"/>
      <c r="FT53" s="103"/>
      <c r="FU53" s="103"/>
      <c r="FV53" s="103"/>
      <c r="FW53" s="103"/>
      <c r="FX53" s="103"/>
      <c r="FY53" s="103"/>
      <c r="FZ53" s="103"/>
      <c r="GA53" s="103"/>
      <c r="GB53" s="103"/>
      <c r="GC53" s="103"/>
      <c r="GD53" s="103"/>
      <c r="GE53" s="103"/>
      <c r="GF53" s="103"/>
      <c r="GG53" s="103"/>
      <c r="GH53" s="103"/>
      <c r="GI53" s="103"/>
      <c r="GJ53" s="103"/>
      <c r="GK53" s="103"/>
      <c r="GL53" s="103"/>
      <c r="GM53" s="103"/>
      <c r="GN53" s="103"/>
    </row>
    <row r="54" spans="1:196" ht="13.5" thickBot="1" x14ac:dyDescent="0.3">
      <c r="A54" s="1015" t="s">
        <v>804</v>
      </c>
      <c r="B54" s="1142"/>
      <c r="C54" s="1142"/>
      <c r="D54" s="1142"/>
      <c r="E54" s="1142"/>
      <c r="F54" s="1142"/>
      <c r="G54" s="1016"/>
    </row>
    <row r="55" spans="1:196" ht="39.5" thickBot="1" x14ac:dyDescent="0.3">
      <c r="A55" s="156">
        <v>28</v>
      </c>
      <c r="B55" s="841" t="s">
        <v>806</v>
      </c>
      <c r="C55" s="207"/>
      <c r="D55" s="208"/>
      <c r="E55" s="209"/>
      <c r="F55" s="208"/>
      <c r="G55" s="210"/>
    </row>
    <row r="56" spans="1:196" ht="13.5" thickBot="1" x14ac:dyDescent="0.3">
      <c r="A56" s="1015" t="s">
        <v>123</v>
      </c>
      <c r="B56" s="1142"/>
      <c r="C56" s="1143"/>
      <c r="D56" s="1142"/>
      <c r="E56" s="1142"/>
      <c r="F56" s="1142"/>
      <c r="G56" s="1016"/>
    </row>
    <row r="57" spans="1:196" s="104" customFormat="1" x14ac:dyDescent="0.25">
      <c r="A57" s="148">
        <v>29</v>
      </c>
      <c r="B57" s="196" t="s">
        <v>192</v>
      </c>
      <c r="C57" s="197"/>
      <c r="D57" s="198"/>
      <c r="E57" s="199"/>
      <c r="F57" s="198"/>
      <c r="G57" s="200"/>
      <c r="H57" s="103" t="str">
        <f t="shared" ref="H57:H65" si="1">IF(G57="","C",IF(G57="Green","A","B"))</f>
        <v>C</v>
      </c>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c r="EO57" s="103"/>
      <c r="EP57" s="103"/>
      <c r="EQ57" s="103"/>
      <c r="ER57" s="103"/>
      <c r="ES57" s="103"/>
      <c r="ET57" s="103"/>
      <c r="EU57" s="103"/>
      <c r="EV57" s="103"/>
      <c r="EW57" s="103"/>
      <c r="EX57" s="103"/>
      <c r="EY57" s="103"/>
      <c r="EZ57" s="103"/>
      <c r="FA57" s="103"/>
      <c r="FB57" s="103"/>
      <c r="FC57" s="103"/>
      <c r="FD57" s="103"/>
      <c r="FE57" s="103"/>
      <c r="FF57" s="103"/>
      <c r="FG57" s="103"/>
      <c r="FH57" s="103"/>
      <c r="FI57" s="103"/>
      <c r="FJ57" s="103"/>
      <c r="FK57" s="103"/>
      <c r="FL57" s="103"/>
      <c r="FM57" s="103"/>
      <c r="FN57" s="103"/>
      <c r="FO57" s="103"/>
      <c r="FP57" s="103"/>
      <c r="FQ57" s="103"/>
      <c r="FR57" s="103"/>
      <c r="FS57" s="103"/>
      <c r="FT57" s="103"/>
      <c r="FU57" s="103"/>
      <c r="FV57" s="103"/>
      <c r="FW57" s="103"/>
      <c r="FX57" s="103"/>
      <c r="FY57" s="103"/>
      <c r="FZ57" s="103"/>
      <c r="GA57" s="103"/>
      <c r="GB57" s="103"/>
      <c r="GC57" s="103"/>
      <c r="GD57" s="103"/>
      <c r="GE57" s="103"/>
      <c r="GF57" s="103"/>
      <c r="GG57" s="103"/>
      <c r="GH57" s="103"/>
      <c r="GI57" s="103"/>
      <c r="GJ57" s="103"/>
      <c r="GK57" s="103"/>
      <c r="GL57" s="103"/>
      <c r="GM57" s="103"/>
      <c r="GN57" s="103"/>
    </row>
    <row r="58" spans="1:196" s="104" customFormat="1" x14ac:dyDescent="0.25">
      <c r="A58" s="156">
        <v>30</v>
      </c>
      <c r="B58" s="206" t="s">
        <v>193</v>
      </c>
      <c r="C58" s="207"/>
      <c r="D58" s="208"/>
      <c r="E58" s="209"/>
      <c r="F58" s="208"/>
      <c r="G58" s="210"/>
      <c r="H58" s="103" t="str">
        <f t="shared" si="1"/>
        <v>C</v>
      </c>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c r="EO58" s="103"/>
      <c r="EP58" s="103"/>
      <c r="EQ58" s="103"/>
      <c r="ER58" s="103"/>
      <c r="ES58" s="103"/>
      <c r="ET58" s="103"/>
      <c r="EU58" s="103"/>
      <c r="EV58" s="103"/>
      <c r="EW58" s="103"/>
      <c r="EX58" s="103"/>
      <c r="EY58" s="103"/>
      <c r="EZ58" s="103"/>
      <c r="FA58" s="103"/>
      <c r="FB58" s="103"/>
      <c r="FC58" s="103"/>
      <c r="FD58" s="103"/>
      <c r="FE58" s="103"/>
      <c r="FF58" s="103"/>
      <c r="FG58" s="103"/>
      <c r="FH58" s="103"/>
      <c r="FI58" s="103"/>
      <c r="FJ58" s="103"/>
      <c r="FK58" s="103"/>
      <c r="FL58" s="103"/>
      <c r="FM58" s="103"/>
      <c r="FN58" s="103"/>
      <c r="FO58" s="103"/>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row>
    <row r="59" spans="1:196" s="104" customFormat="1" x14ac:dyDescent="0.25">
      <c r="A59" s="148">
        <v>31</v>
      </c>
      <c r="B59" s="206" t="s">
        <v>194</v>
      </c>
      <c r="C59" s="207"/>
      <c r="D59" s="208"/>
      <c r="E59" s="209"/>
      <c r="F59" s="208"/>
      <c r="G59" s="210"/>
      <c r="H59" s="103" t="str">
        <f t="shared" si="1"/>
        <v>C</v>
      </c>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c r="EO59" s="103"/>
      <c r="EP59" s="103"/>
      <c r="EQ59" s="103"/>
      <c r="ER59" s="103"/>
      <c r="ES59" s="103"/>
      <c r="ET59" s="103"/>
      <c r="EU59" s="103"/>
      <c r="EV59" s="103"/>
      <c r="EW59" s="103"/>
      <c r="EX59" s="103"/>
      <c r="EY59" s="103"/>
      <c r="EZ59" s="103"/>
      <c r="FA59" s="103"/>
      <c r="FB59" s="103"/>
      <c r="FC59" s="103"/>
      <c r="FD59" s="103"/>
      <c r="FE59" s="103"/>
      <c r="FF59" s="103"/>
      <c r="FG59" s="103"/>
      <c r="FH59" s="103"/>
      <c r="FI59" s="103"/>
      <c r="FJ59" s="103"/>
      <c r="FK59" s="103"/>
      <c r="FL59" s="103"/>
      <c r="FM59" s="103"/>
      <c r="FN59" s="103"/>
      <c r="FO59" s="103"/>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row>
    <row r="60" spans="1:196" s="104" customFormat="1" ht="12.75" customHeight="1" x14ac:dyDescent="0.25">
      <c r="A60" s="156">
        <v>32</v>
      </c>
      <c r="B60" s="874" t="s">
        <v>846</v>
      </c>
      <c r="C60" s="207"/>
      <c r="D60" s="208"/>
      <c r="E60" s="209"/>
      <c r="F60" s="208"/>
      <c r="G60" s="210"/>
      <c r="H60" s="103" t="str">
        <f t="shared" si="1"/>
        <v>C</v>
      </c>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c r="EO60" s="103"/>
      <c r="EP60" s="103"/>
      <c r="EQ60" s="103"/>
      <c r="ER60" s="103"/>
      <c r="ES60" s="103"/>
      <c r="ET60" s="103"/>
      <c r="EU60" s="103"/>
      <c r="EV60" s="103"/>
      <c r="EW60" s="103"/>
      <c r="EX60" s="103"/>
      <c r="EY60" s="103"/>
      <c r="EZ60" s="103"/>
      <c r="FA60" s="103"/>
      <c r="FB60" s="103"/>
      <c r="FC60" s="103"/>
      <c r="FD60" s="103"/>
      <c r="FE60" s="103"/>
      <c r="FF60" s="103"/>
      <c r="FG60" s="103"/>
      <c r="FH60" s="103"/>
      <c r="FI60" s="103"/>
      <c r="FJ60" s="103"/>
      <c r="FK60" s="103"/>
      <c r="FL60" s="103"/>
      <c r="FM60" s="103"/>
      <c r="FN60" s="103"/>
      <c r="FO60" s="103"/>
      <c r="FP60" s="103"/>
      <c r="FQ60" s="103"/>
      <c r="FR60" s="103"/>
      <c r="FS60" s="103"/>
      <c r="FT60" s="103"/>
      <c r="FU60" s="103"/>
      <c r="FV60" s="103"/>
      <c r="FW60" s="103"/>
      <c r="FX60" s="103"/>
      <c r="FY60" s="103"/>
      <c r="FZ60" s="103"/>
      <c r="GA60" s="103"/>
      <c r="GB60" s="103"/>
      <c r="GC60" s="103"/>
      <c r="GD60" s="103"/>
      <c r="GE60" s="103"/>
      <c r="GF60" s="103"/>
      <c r="GG60" s="103"/>
      <c r="GH60" s="103"/>
      <c r="GI60" s="103"/>
      <c r="GJ60" s="103"/>
      <c r="GK60" s="103"/>
      <c r="GL60" s="103"/>
      <c r="GM60" s="103"/>
      <c r="GN60" s="103"/>
    </row>
    <row r="61" spans="1:196" s="104" customFormat="1" ht="12.75" customHeight="1" x14ac:dyDescent="0.25">
      <c r="A61" s="148">
        <v>33</v>
      </c>
      <c r="B61" s="206" t="s">
        <v>195</v>
      </c>
      <c r="C61" s="207"/>
      <c r="D61" s="208"/>
      <c r="E61" s="209"/>
      <c r="F61" s="208"/>
      <c r="G61" s="210"/>
      <c r="H61" s="103" t="str">
        <f t="shared" si="1"/>
        <v>C</v>
      </c>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c r="EO61" s="103"/>
      <c r="EP61" s="103"/>
      <c r="EQ61" s="103"/>
      <c r="ER61" s="103"/>
      <c r="ES61" s="103"/>
      <c r="ET61" s="103"/>
      <c r="EU61" s="103"/>
      <c r="EV61" s="103"/>
      <c r="EW61" s="103"/>
      <c r="EX61" s="103"/>
      <c r="EY61" s="103"/>
      <c r="EZ61" s="103"/>
      <c r="FA61" s="103"/>
      <c r="FB61" s="103"/>
      <c r="FC61" s="103"/>
      <c r="FD61" s="103"/>
      <c r="FE61" s="103"/>
      <c r="FF61" s="103"/>
      <c r="FG61" s="103"/>
      <c r="FH61" s="103"/>
      <c r="FI61" s="103"/>
      <c r="FJ61" s="103"/>
      <c r="FK61" s="103"/>
      <c r="FL61" s="103"/>
      <c r="FM61" s="103"/>
      <c r="FN61" s="103"/>
      <c r="FO61" s="103"/>
      <c r="FP61" s="103"/>
      <c r="FQ61" s="103"/>
      <c r="FR61" s="103"/>
      <c r="FS61" s="103"/>
      <c r="FT61" s="103"/>
      <c r="FU61" s="103"/>
      <c r="FV61" s="103"/>
      <c r="FW61" s="103"/>
      <c r="FX61" s="103"/>
      <c r="FY61" s="103"/>
      <c r="FZ61" s="103"/>
      <c r="GA61" s="103"/>
      <c r="GB61" s="103"/>
      <c r="GC61" s="103"/>
      <c r="GD61" s="103"/>
      <c r="GE61" s="103"/>
      <c r="GF61" s="103"/>
      <c r="GG61" s="103"/>
      <c r="GH61" s="103"/>
      <c r="GI61" s="103"/>
      <c r="GJ61" s="103"/>
      <c r="GK61" s="103"/>
      <c r="GL61" s="103"/>
      <c r="GM61" s="103"/>
      <c r="GN61" s="103"/>
    </row>
    <row r="62" spans="1:196" s="104" customFormat="1" x14ac:dyDescent="0.25">
      <c r="A62" s="156">
        <v>34</v>
      </c>
      <c r="B62" s="206" t="s">
        <v>512</v>
      </c>
      <c r="C62" s="207"/>
      <c r="D62" s="208"/>
      <c r="E62" s="209"/>
      <c r="F62" s="208"/>
      <c r="G62" s="210"/>
      <c r="H62" s="103" t="str">
        <f t="shared" si="1"/>
        <v>C</v>
      </c>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3"/>
      <c r="EZ62" s="103"/>
      <c r="FA62" s="103"/>
      <c r="FB62" s="103"/>
      <c r="FC62" s="103"/>
      <c r="FD62" s="103"/>
      <c r="FE62" s="103"/>
      <c r="FF62" s="103"/>
      <c r="FG62" s="103"/>
      <c r="FH62" s="103"/>
      <c r="FI62" s="103"/>
      <c r="FJ62" s="103"/>
      <c r="FK62" s="103"/>
      <c r="FL62" s="103"/>
      <c r="FM62" s="103"/>
      <c r="FN62" s="103"/>
      <c r="FO62" s="103"/>
      <c r="FP62" s="103"/>
      <c r="FQ62" s="103"/>
      <c r="FR62" s="103"/>
      <c r="FS62" s="103"/>
      <c r="FT62" s="103"/>
      <c r="FU62" s="103"/>
      <c r="FV62" s="103"/>
      <c r="FW62" s="103"/>
      <c r="FX62" s="103"/>
      <c r="FY62" s="103"/>
      <c r="FZ62" s="103"/>
      <c r="GA62" s="103"/>
      <c r="GB62" s="103"/>
      <c r="GC62" s="103"/>
      <c r="GD62" s="103"/>
      <c r="GE62" s="103"/>
      <c r="GF62" s="103"/>
      <c r="GG62" s="103"/>
      <c r="GH62" s="103"/>
      <c r="GI62" s="103"/>
      <c r="GJ62" s="103"/>
      <c r="GK62" s="103"/>
      <c r="GL62" s="103"/>
      <c r="GM62" s="103"/>
      <c r="GN62" s="103"/>
    </row>
    <row r="63" spans="1:196" s="104" customFormat="1" x14ac:dyDescent="0.25">
      <c r="A63" s="148">
        <v>35</v>
      </c>
      <c r="B63" s="206" t="s">
        <v>802</v>
      </c>
      <c r="C63" s="207"/>
      <c r="D63" s="208"/>
      <c r="E63" s="209"/>
      <c r="F63" s="208"/>
      <c r="G63" s="210"/>
      <c r="H63" s="103" t="str">
        <f t="shared" si="1"/>
        <v>C</v>
      </c>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row>
    <row r="64" spans="1:196" s="104" customFormat="1" x14ac:dyDescent="0.25">
      <c r="A64" s="156">
        <v>36</v>
      </c>
      <c r="B64" s="206" t="s">
        <v>513</v>
      </c>
      <c r="C64" s="207"/>
      <c r="D64" s="208"/>
      <c r="E64" s="209"/>
      <c r="F64" s="208"/>
      <c r="G64" s="210"/>
      <c r="H64" s="103" t="str">
        <f t="shared" si="1"/>
        <v>C</v>
      </c>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c r="GN64" s="103"/>
    </row>
    <row r="65" spans="1:196" s="104" customFormat="1" ht="13.5" thickBot="1" x14ac:dyDescent="0.3">
      <c r="A65" s="148">
        <v>37</v>
      </c>
      <c r="B65" s="201" t="s">
        <v>803</v>
      </c>
      <c r="C65" s="202"/>
      <c r="D65" s="203"/>
      <c r="E65" s="204"/>
      <c r="F65" s="203"/>
      <c r="G65" s="205"/>
      <c r="H65" s="103" t="str">
        <f t="shared" si="1"/>
        <v>C</v>
      </c>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row>
    <row r="66" spans="1:196" ht="13.5" thickBot="1" x14ac:dyDescent="0.3">
      <c r="A66" s="1015" t="s">
        <v>212</v>
      </c>
      <c r="B66" s="1142"/>
      <c r="C66" s="1143"/>
      <c r="D66" s="1142"/>
      <c r="E66" s="1142"/>
      <c r="F66" s="1142"/>
      <c r="G66" s="1016"/>
    </row>
    <row r="67" spans="1:196" s="104" customFormat="1" ht="12.75" customHeight="1" x14ac:dyDescent="0.25">
      <c r="A67" s="148">
        <v>38</v>
      </c>
      <c r="B67" s="875" t="s">
        <v>896</v>
      </c>
      <c r="C67" s="197"/>
      <c r="D67" s="198"/>
      <c r="E67" s="199"/>
      <c r="F67" s="198"/>
      <c r="G67" s="200"/>
      <c r="H67" s="103" t="str">
        <f>IF(G67="","C",IF(G67="Green","A","B"))</f>
        <v>C</v>
      </c>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3"/>
      <c r="FV67" s="103"/>
      <c r="FW67" s="103"/>
      <c r="FX67" s="103"/>
      <c r="FY67" s="103"/>
      <c r="FZ67" s="103"/>
      <c r="GA67" s="103"/>
      <c r="GB67" s="103"/>
      <c r="GC67" s="103"/>
      <c r="GD67" s="103"/>
      <c r="GE67" s="103"/>
      <c r="GF67" s="103"/>
      <c r="GG67" s="103"/>
      <c r="GH67" s="103"/>
      <c r="GI67" s="103"/>
      <c r="GJ67" s="103"/>
      <c r="GK67" s="103"/>
      <c r="GL67" s="103"/>
      <c r="GM67" s="103"/>
      <c r="GN67" s="103"/>
    </row>
    <row r="68" spans="1:196" s="104" customFormat="1" ht="12.75" customHeight="1" x14ac:dyDescent="0.25">
      <c r="A68" s="156">
        <v>39</v>
      </c>
      <c r="B68" s="206" t="s">
        <v>196</v>
      </c>
      <c r="C68" s="207"/>
      <c r="D68" s="208"/>
      <c r="E68" s="209"/>
      <c r="F68" s="208"/>
      <c r="G68" s="210"/>
      <c r="H68" s="103" t="str">
        <f>IF(G68="","C",IF(G68="Green","A","B"))</f>
        <v>C</v>
      </c>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3"/>
      <c r="EZ68" s="103"/>
      <c r="FA68" s="103"/>
      <c r="FB68" s="103"/>
      <c r="FC68" s="103"/>
      <c r="FD68" s="103"/>
      <c r="FE68" s="103"/>
      <c r="FF68" s="103"/>
      <c r="FG68" s="103"/>
      <c r="FH68" s="103"/>
      <c r="FI68" s="103"/>
      <c r="FJ68" s="103"/>
      <c r="FK68" s="103"/>
      <c r="FL68" s="103"/>
      <c r="FM68" s="103"/>
      <c r="FN68" s="103"/>
      <c r="FO68" s="103"/>
      <c r="FP68" s="103"/>
      <c r="FQ68" s="103"/>
      <c r="FR68" s="103"/>
      <c r="FS68" s="103"/>
      <c r="FT68" s="103"/>
      <c r="FU68" s="103"/>
      <c r="FV68" s="103"/>
      <c r="FW68" s="103"/>
      <c r="FX68" s="103"/>
      <c r="FY68" s="103"/>
      <c r="FZ68" s="103"/>
      <c r="GA68" s="103"/>
      <c r="GB68" s="103"/>
      <c r="GC68" s="103"/>
      <c r="GD68" s="103"/>
      <c r="GE68" s="103"/>
      <c r="GF68" s="103"/>
      <c r="GG68" s="103"/>
      <c r="GH68" s="103"/>
      <c r="GI68" s="103"/>
      <c r="GJ68" s="103"/>
      <c r="GK68" s="103"/>
      <c r="GL68" s="103"/>
      <c r="GM68" s="103"/>
      <c r="GN68" s="103"/>
    </row>
    <row r="69" spans="1:196" s="104" customFormat="1" ht="13.5" thickBot="1" x14ac:dyDescent="0.3">
      <c r="A69" s="156">
        <v>40</v>
      </c>
      <c r="B69" s="206" t="s">
        <v>197</v>
      </c>
      <c r="C69" s="207"/>
      <c r="D69" s="208"/>
      <c r="E69" s="209"/>
      <c r="F69" s="208"/>
      <c r="G69" s="210"/>
      <c r="H69" s="103" t="str">
        <f>IF(G69="","C",IF(G69="Green","A","B"))</f>
        <v>C</v>
      </c>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c r="FK69" s="103"/>
      <c r="FL69" s="103"/>
      <c r="FM69" s="103"/>
      <c r="FN69" s="103"/>
      <c r="FO69" s="103"/>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row>
    <row r="70" spans="1:196" ht="13.5" thickBot="1" x14ac:dyDescent="0.3">
      <c r="A70" s="1015" t="s">
        <v>213</v>
      </c>
      <c r="B70" s="1142"/>
      <c r="C70" s="1143"/>
      <c r="D70" s="1142"/>
      <c r="E70" s="1142"/>
      <c r="F70" s="1142"/>
      <c r="G70" s="1016"/>
    </row>
    <row r="71" spans="1:196" s="104" customFormat="1" ht="26" x14ac:dyDescent="0.25">
      <c r="A71" s="148">
        <v>42</v>
      </c>
      <c r="B71" s="196" t="s">
        <v>510</v>
      </c>
      <c r="C71" s="197"/>
      <c r="D71" s="198"/>
      <c r="E71" s="199"/>
      <c r="F71" s="198"/>
      <c r="G71" s="200"/>
      <c r="H71" s="103" t="str">
        <f>IF(G71="","C",IF(G71="Green","A","B"))</f>
        <v>C</v>
      </c>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c r="EO71" s="103"/>
      <c r="EP71" s="103"/>
      <c r="EQ71" s="103"/>
      <c r="ER71" s="103"/>
      <c r="ES71" s="103"/>
      <c r="ET71" s="103"/>
      <c r="EU71" s="103"/>
      <c r="EV71" s="103"/>
      <c r="EW71" s="103"/>
      <c r="EX71" s="103"/>
      <c r="EY71" s="103"/>
      <c r="EZ71" s="103"/>
      <c r="FA71" s="103"/>
      <c r="FB71" s="103"/>
      <c r="FC71" s="103"/>
      <c r="FD71" s="103"/>
      <c r="FE71" s="103"/>
      <c r="FF71" s="103"/>
      <c r="FG71" s="103"/>
      <c r="FH71" s="103"/>
      <c r="FI71" s="103"/>
      <c r="FJ71" s="103"/>
      <c r="FK71" s="103"/>
      <c r="FL71" s="103"/>
      <c r="FM71" s="103"/>
      <c r="FN71" s="103"/>
      <c r="FO71" s="103"/>
      <c r="FP71" s="103"/>
      <c r="FQ71" s="103"/>
      <c r="FR71" s="103"/>
      <c r="FS71" s="103"/>
      <c r="FT71" s="103"/>
      <c r="FU71" s="103"/>
      <c r="FV71" s="103"/>
      <c r="FW71" s="103"/>
      <c r="FX71" s="103"/>
      <c r="FY71" s="103"/>
      <c r="FZ71" s="103"/>
      <c r="GA71" s="103"/>
      <c r="GB71" s="103"/>
      <c r="GC71" s="103"/>
      <c r="GD71" s="103"/>
      <c r="GE71" s="103"/>
      <c r="GF71" s="103"/>
      <c r="GG71" s="103"/>
      <c r="GH71" s="103"/>
      <c r="GI71" s="103"/>
      <c r="GJ71" s="103"/>
      <c r="GK71" s="103"/>
      <c r="GL71" s="103"/>
      <c r="GM71" s="103"/>
      <c r="GN71" s="103"/>
    </row>
    <row r="72" spans="1:196" s="104" customFormat="1" ht="13.5" thickBot="1" x14ac:dyDescent="0.3">
      <c r="A72" s="152">
        <v>43</v>
      </c>
      <c r="B72" s="201" t="s">
        <v>198</v>
      </c>
      <c r="C72" s="202"/>
      <c r="D72" s="203"/>
      <c r="E72" s="204"/>
      <c r="F72" s="203"/>
      <c r="G72" s="205"/>
      <c r="H72" s="103" t="str">
        <f>IF(G72="","C",IF(G72="Green","A","B"))</f>
        <v>C</v>
      </c>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c r="EO72" s="103"/>
      <c r="EP72" s="103"/>
      <c r="EQ72" s="103"/>
      <c r="ER72" s="103"/>
      <c r="ES72" s="103"/>
      <c r="ET72" s="103"/>
      <c r="EU72" s="103"/>
      <c r="EV72" s="103"/>
      <c r="EW72" s="103"/>
      <c r="EX72" s="103"/>
      <c r="EY72" s="103"/>
      <c r="EZ72" s="103"/>
      <c r="FA72" s="103"/>
      <c r="FB72" s="103"/>
      <c r="FC72" s="103"/>
      <c r="FD72" s="103"/>
      <c r="FE72" s="103"/>
      <c r="FF72" s="103"/>
      <c r="FG72" s="103"/>
      <c r="FH72" s="103"/>
      <c r="FI72" s="103"/>
      <c r="FJ72" s="103"/>
      <c r="FK72" s="103"/>
      <c r="FL72" s="103"/>
      <c r="FM72" s="103"/>
      <c r="FN72" s="103"/>
      <c r="FO72" s="103"/>
      <c r="FP72" s="103"/>
      <c r="FQ72" s="103"/>
      <c r="FR72" s="103"/>
      <c r="FS72" s="103"/>
      <c r="FT72" s="103"/>
      <c r="FU72" s="103"/>
      <c r="FV72" s="103"/>
      <c r="FW72" s="103"/>
      <c r="FX72" s="103"/>
      <c r="FY72" s="103"/>
      <c r="FZ72" s="103"/>
      <c r="GA72" s="103"/>
      <c r="GB72" s="103"/>
      <c r="GC72" s="103"/>
      <c r="GD72" s="103"/>
      <c r="GE72" s="103"/>
      <c r="GF72" s="103"/>
      <c r="GG72" s="103"/>
      <c r="GH72" s="103"/>
      <c r="GI72" s="103"/>
      <c r="GJ72" s="103"/>
      <c r="GK72" s="103"/>
      <c r="GL72" s="103"/>
      <c r="GM72" s="103"/>
      <c r="GN72" s="103"/>
    </row>
    <row r="73" spans="1:196" ht="13.5" thickBot="1" x14ac:dyDescent="0.3">
      <c r="A73" s="1082" t="s">
        <v>214</v>
      </c>
      <c r="B73" s="1083"/>
      <c r="C73" s="1083"/>
      <c r="D73" s="1083"/>
      <c r="E73" s="1083"/>
      <c r="F73" s="1083"/>
      <c r="G73" s="1084"/>
    </row>
    <row r="74" spans="1:196" ht="13.5" thickBot="1" x14ac:dyDescent="0.35">
      <c r="A74" s="1144" t="s">
        <v>18</v>
      </c>
      <c r="B74" s="1145"/>
      <c r="C74" s="1145"/>
      <c r="D74" s="1145"/>
      <c r="E74" s="1145"/>
      <c r="F74" s="1145"/>
      <c r="G74" s="1146"/>
      <c r="H74" s="217"/>
      <c r="I74" s="217"/>
    </row>
    <row r="75" spans="1:196" ht="40.5" customHeight="1" thickBot="1" x14ac:dyDescent="0.35">
      <c r="A75" s="1131"/>
      <c r="B75" s="1132"/>
      <c r="C75" s="1132"/>
      <c r="D75" s="1132"/>
      <c r="E75" s="1132"/>
      <c r="F75" s="1132"/>
      <c r="G75" s="1133"/>
      <c r="H75" s="218"/>
      <c r="I75" s="218"/>
    </row>
    <row r="76" spans="1:196" ht="13.5" thickBot="1" x14ac:dyDescent="0.35">
      <c r="A76" s="1082" t="s">
        <v>672</v>
      </c>
      <c r="B76" s="1083"/>
      <c r="C76" s="1083"/>
      <c r="D76" s="1083"/>
      <c r="E76" s="1083"/>
      <c r="F76" s="1083"/>
      <c r="G76" s="1084"/>
      <c r="H76" s="217"/>
      <c r="I76" s="217"/>
    </row>
    <row r="77" spans="1:196" ht="40.5" customHeight="1" thickBot="1" x14ac:dyDescent="0.3">
      <c r="A77" s="1131"/>
      <c r="B77" s="1132"/>
      <c r="C77" s="1132"/>
      <c r="D77" s="1132"/>
      <c r="E77" s="1132"/>
      <c r="F77" s="1132"/>
      <c r="G77" s="1133"/>
      <c r="H77" s="219"/>
      <c r="I77" s="219"/>
    </row>
    <row r="78" spans="1:196" x14ac:dyDescent="0.25">
      <c r="B78" s="103"/>
      <c r="C78" s="68"/>
      <c r="D78" s="68"/>
      <c r="E78" s="68"/>
      <c r="F78" s="68"/>
      <c r="G78" s="68"/>
    </row>
    <row r="79" spans="1:196" x14ac:dyDescent="0.25">
      <c r="B79" s="103"/>
      <c r="C79" s="68"/>
      <c r="D79" s="68"/>
      <c r="E79" s="68"/>
      <c r="F79" s="68"/>
      <c r="G79" s="68"/>
    </row>
    <row r="80" spans="1:196" x14ac:dyDescent="0.25">
      <c r="B80" s="103"/>
      <c r="C80" s="68"/>
      <c r="D80" s="68"/>
      <c r="E80" s="68"/>
      <c r="F80" s="68"/>
      <c r="G80" s="68"/>
    </row>
    <row r="81" spans="2:7" x14ac:dyDescent="0.25">
      <c r="B81" s="103"/>
      <c r="C81" s="68"/>
      <c r="D81" s="68"/>
      <c r="E81" s="68"/>
      <c r="F81" s="68"/>
      <c r="G81" s="68"/>
    </row>
    <row r="82" spans="2:7" x14ac:dyDescent="0.25">
      <c r="B82" s="103"/>
      <c r="C82" s="68"/>
      <c r="D82" s="68"/>
      <c r="E82" s="68"/>
      <c r="F82" s="68"/>
      <c r="G82" s="68"/>
    </row>
    <row r="83" spans="2:7" x14ac:dyDescent="0.25">
      <c r="B83" s="103"/>
      <c r="C83" s="68"/>
      <c r="D83" s="68"/>
      <c r="E83" s="68"/>
      <c r="F83" s="68"/>
      <c r="G83" s="68"/>
    </row>
    <row r="84" spans="2:7" x14ac:dyDescent="0.25">
      <c r="B84" s="103"/>
      <c r="C84" s="68"/>
      <c r="D84" s="68"/>
      <c r="E84" s="68"/>
      <c r="F84" s="68"/>
      <c r="G84" s="68"/>
    </row>
    <row r="85" spans="2:7" x14ac:dyDescent="0.25">
      <c r="B85" s="103"/>
      <c r="C85" s="68"/>
      <c r="D85" s="68"/>
      <c r="E85" s="68"/>
      <c r="F85" s="68"/>
      <c r="G85" s="68"/>
    </row>
    <row r="86" spans="2:7" x14ac:dyDescent="0.25">
      <c r="B86" s="103"/>
      <c r="C86" s="68"/>
      <c r="D86" s="68"/>
      <c r="E86" s="68"/>
      <c r="F86" s="68"/>
      <c r="G86" s="68"/>
    </row>
    <row r="87" spans="2:7" x14ac:dyDescent="0.25">
      <c r="B87" s="103"/>
      <c r="C87" s="68"/>
      <c r="D87" s="68"/>
      <c r="E87" s="68"/>
      <c r="F87" s="68"/>
      <c r="G87" s="68"/>
    </row>
    <row r="88" spans="2:7" x14ac:dyDescent="0.25">
      <c r="B88" s="103"/>
      <c r="C88" s="68"/>
      <c r="D88" s="68"/>
      <c r="E88" s="68"/>
      <c r="F88" s="68"/>
      <c r="G88" s="68"/>
    </row>
    <row r="89" spans="2:7" x14ac:dyDescent="0.25">
      <c r="B89" s="103"/>
      <c r="C89" s="68"/>
      <c r="D89" s="68"/>
      <c r="E89" s="68"/>
      <c r="F89" s="68"/>
      <c r="G89" s="68"/>
    </row>
    <row r="90" spans="2:7" x14ac:dyDescent="0.25">
      <c r="B90" s="103"/>
      <c r="C90" s="68"/>
      <c r="D90" s="68"/>
      <c r="E90" s="68"/>
      <c r="F90" s="68"/>
      <c r="G90" s="68"/>
    </row>
    <row r="91" spans="2:7" x14ac:dyDescent="0.25">
      <c r="B91" s="103"/>
      <c r="C91" s="68"/>
      <c r="D91" s="68"/>
      <c r="E91" s="68"/>
      <c r="F91" s="68"/>
      <c r="G91" s="68"/>
    </row>
    <row r="92" spans="2:7" x14ac:dyDescent="0.25">
      <c r="B92" s="103"/>
      <c r="C92" s="68"/>
      <c r="D92" s="68"/>
      <c r="E92" s="68"/>
      <c r="F92" s="68"/>
      <c r="G92" s="68"/>
    </row>
    <row r="93" spans="2:7" x14ac:dyDescent="0.25">
      <c r="B93" s="103"/>
      <c r="C93" s="68"/>
      <c r="D93" s="68"/>
      <c r="E93" s="68"/>
      <c r="F93" s="68"/>
      <c r="G93" s="68"/>
    </row>
    <row r="94" spans="2:7" x14ac:dyDescent="0.25">
      <c r="B94" s="103"/>
      <c r="C94" s="68"/>
      <c r="D94" s="68"/>
      <c r="E94" s="68"/>
      <c r="F94" s="68"/>
      <c r="G94" s="68"/>
    </row>
    <row r="95" spans="2:7" x14ac:dyDescent="0.25">
      <c r="B95" s="103"/>
      <c r="C95" s="68"/>
      <c r="D95" s="68"/>
      <c r="E95" s="68"/>
      <c r="F95" s="68"/>
      <c r="G95" s="68"/>
    </row>
    <row r="96" spans="2:7" x14ac:dyDescent="0.25">
      <c r="B96" s="103"/>
      <c r="C96" s="68"/>
      <c r="D96" s="68"/>
      <c r="E96" s="68"/>
      <c r="F96" s="68"/>
      <c r="G96" s="68"/>
    </row>
    <row r="97" spans="2:7" x14ac:dyDescent="0.25">
      <c r="B97" s="103"/>
      <c r="C97" s="68"/>
      <c r="D97" s="68"/>
      <c r="E97" s="68"/>
      <c r="F97" s="68"/>
      <c r="G97" s="68"/>
    </row>
    <row r="98" spans="2:7" x14ac:dyDescent="0.25">
      <c r="B98" s="103"/>
      <c r="C98" s="68"/>
      <c r="D98" s="68"/>
      <c r="E98" s="68"/>
      <c r="F98" s="68"/>
      <c r="G98" s="68"/>
    </row>
    <row r="99" spans="2:7" x14ac:dyDescent="0.25">
      <c r="B99" s="103"/>
      <c r="C99" s="68"/>
      <c r="D99" s="68"/>
      <c r="E99" s="68"/>
      <c r="F99" s="68"/>
      <c r="G99" s="68"/>
    </row>
    <row r="100" spans="2:7" x14ac:dyDescent="0.25">
      <c r="B100" s="103"/>
      <c r="C100" s="68"/>
      <c r="D100" s="68"/>
      <c r="E100" s="68"/>
      <c r="F100" s="68"/>
      <c r="G100" s="68"/>
    </row>
    <row r="101" spans="2:7" x14ac:dyDescent="0.25">
      <c r="B101" s="103"/>
      <c r="C101" s="68"/>
      <c r="D101" s="68"/>
      <c r="E101" s="68"/>
      <c r="F101" s="68"/>
      <c r="G101" s="68"/>
    </row>
    <row r="102" spans="2:7" x14ac:dyDescent="0.25">
      <c r="B102" s="103"/>
      <c r="C102" s="68"/>
      <c r="D102" s="68"/>
      <c r="E102" s="68"/>
      <c r="F102" s="68"/>
      <c r="G102" s="68"/>
    </row>
    <row r="103" spans="2:7" x14ac:dyDescent="0.25">
      <c r="B103" s="103"/>
      <c r="C103" s="68"/>
      <c r="D103" s="68"/>
      <c r="E103" s="68"/>
      <c r="F103" s="68"/>
      <c r="G103" s="68"/>
    </row>
    <row r="104" spans="2:7" x14ac:dyDescent="0.25">
      <c r="B104" s="103"/>
      <c r="C104" s="68"/>
      <c r="D104" s="68"/>
      <c r="E104" s="68"/>
      <c r="F104" s="68"/>
      <c r="G104" s="68"/>
    </row>
    <row r="105" spans="2:7" x14ac:dyDescent="0.25">
      <c r="B105" s="103"/>
      <c r="C105" s="68"/>
      <c r="D105" s="68"/>
      <c r="E105" s="68"/>
      <c r="F105" s="68"/>
      <c r="G105" s="68"/>
    </row>
    <row r="106" spans="2:7" x14ac:dyDescent="0.25">
      <c r="B106" s="103"/>
      <c r="C106" s="68"/>
      <c r="D106" s="68"/>
      <c r="E106" s="68"/>
      <c r="F106" s="68"/>
      <c r="G106" s="68"/>
    </row>
    <row r="107" spans="2:7" x14ac:dyDescent="0.25">
      <c r="B107" s="103"/>
      <c r="C107" s="68"/>
      <c r="D107" s="68"/>
      <c r="E107" s="68"/>
      <c r="F107" s="68"/>
      <c r="G107" s="68"/>
    </row>
    <row r="108" spans="2:7" x14ac:dyDescent="0.25">
      <c r="B108" s="103"/>
      <c r="C108" s="68"/>
      <c r="D108" s="68"/>
      <c r="E108" s="68"/>
      <c r="F108" s="68"/>
      <c r="G108" s="68"/>
    </row>
    <row r="109" spans="2:7" x14ac:dyDescent="0.25">
      <c r="B109" s="103"/>
      <c r="C109" s="68"/>
      <c r="D109" s="68"/>
      <c r="E109" s="68"/>
      <c r="F109" s="68"/>
      <c r="G109" s="68"/>
    </row>
    <row r="110" spans="2:7" x14ac:dyDescent="0.25">
      <c r="B110" s="103"/>
      <c r="C110" s="68"/>
      <c r="D110" s="68"/>
      <c r="E110" s="68"/>
      <c r="F110" s="68"/>
      <c r="G110" s="68"/>
    </row>
    <row r="111" spans="2:7" x14ac:dyDescent="0.25">
      <c r="B111" s="103"/>
      <c r="C111" s="68"/>
      <c r="D111" s="68"/>
      <c r="E111" s="68"/>
      <c r="F111" s="68"/>
      <c r="G111" s="68"/>
    </row>
    <row r="112" spans="2:7" x14ac:dyDescent="0.25">
      <c r="B112" s="103"/>
      <c r="C112" s="68"/>
      <c r="D112" s="68"/>
      <c r="E112" s="68"/>
      <c r="F112" s="68"/>
      <c r="G112" s="68"/>
    </row>
    <row r="113" spans="2:7" x14ac:dyDescent="0.25">
      <c r="B113" s="103"/>
      <c r="C113" s="68"/>
      <c r="D113" s="68"/>
      <c r="E113" s="68"/>
      <c r="F113" s="68"/>
      <c r="G113" s="68"/>
    </row>
    <row r="114" spans="2:7" x14ac:dyDescent="0.25">
      <c r="B114" s="103"/>
      <c r="C114" s="68"/>
      <c r="D114" s="68"/>
      <c r="E114" s="68"/>
      <c r="F114" s="68"/>
      <c r="G114" s="68"/>
    </row>
    <row r="115" spans="2:7" x14ac:dyDescent="0.25">
      <c r="B115" s="103"/>
      <c r="C115" s="68"/>
      <c r="D115" s="68"/>
      <c r="E115" s="68"/>
      <c r="F115" s="68"/>
      <c r="G115" s="68"/>
    </row>
    <row r="116" spans="2:7" x14ac:dyDescent="0.25">
      <c r="B116" s="103"/>
      <c r="C116" s="68"/>
      <c r="D116" s="68"/>
      <c r="E116" s="68"/>
      <c r="F116" s="68"/>
      <c r="G116" s="68"/>
    </row>
    <row r="117" spans="2:7" x14ac:dyDescent="0.25">
      <c r="B117" s="103"/>
      <c r="C117" s="68"/>
      <c r="D117" s="68"/>
      <c r="E117" s="68"/>
      <c r="F117" s="68"/>
      <c r="G117" s="68"/>
    </row>
    <row r="118" spans="2:7" x14ac:dyDescent="0.25">
      <c r="B118" s="103"/>
      <c r="C118" s="68"/>
      <c r="D118" s="68"/>
      <c r="E118" s="68"/>
      <c r="F118" s="68"/>
      <c r="G118" s="68"/>
    </row>
    <row r="119" spans="2:7" x14ac:dyDescent="0.25">
      <c r="B119" s="103"/>
      <c r="C119" s="68"/>
      <c r="D119" s="68"/>
      <c r="E119" s="68"/>
      <c r="F119" s="68"/>
      <c r="G119" s="68"/>
    </row>
    <row r="120" spans="2:7" x14ac:dyDescent="0.25">
      <c r="B120" s="103"/>
      <c r="C120" s="68"/>
      <c r="D120" s="68"/>
      <c r="E120" s="68"/>
      <c r="F120" s="68"/>
      <c r="G120" s="68"/>
    </row>
    <row r="121" spans="2:7" x14ac:dyDescent="0.25">
      <c r="B121" s="103"/>
      <c r="C121" s="68"/>
      <c r="D121" s="68"/>
      <c r="E121" s="68"/>
      <c r="F121" s="68"/>
      <c r="G121" s="68"/>
    </row>
    <row r="122" spans="2:7" x14ac:dyDescent="0.25">
      <c r="B122" s="103"/>
      <c r="C122" s="68"/>
      <c r="D122" s="68"/>
      <c r="E122" s="68"/>
      <c r="F122" s="68"/>
      <c r="G122" s="68"/>
    </row>
    <row r="123" spans="2:7" x14ac:dyDescent="0.25">
      <c r="B123" s="103"/>
      <c r="C123" s="68"/>
      <c r="D123" s="68"/>
      <c r="E123" s="68"/>
      <c r="F123" s="68"/>
      <c r="G123" s="68"/>
    </row>
    <row r="124" spans="2:7" x14ac:dyDescent="0.25">
      <c r="B124" s="103"/>
      <c r="C124" s="68"/>
      <c r="D124" s="68"/>
      <c r="E124" s="68"/>
      <c r="F124" s="68"/>
      <c r="G124" s="68"/>
    </row>
    <row r="125" spans="2:7" x14ac:dyDescent="0.25">
      <c r="B125" s="103"/>
      <c r="C125" s="68"/>
      <c r="D125" s="68"/>
      <c r="E125" s="68"/>
      <c r="F125" s="68"/>
      <c r="G125" s="68"/>
    </row>
    <row r="126" spans="2:7" x14ac:dyDescent="0.25">
      <c r="B126" s="103"/>
      <c r="C126" s="68"/>
      <c r="D126" s="68"/>
      <c r="E126" s="68"/>
      <c r="F126" s="68"/>
      <c r="G126" s="68"/>
    </row>
    <row r="127" spans="2:7" x14ac:dyDescent="0.25">
      <c r="B127" s="103"/>
      <c r="C127" s="68"/>
      <c r="D127" s="68"/>
      <c r="E127" s="68"/>
      <c r="F127" s="68"/>
      <c r="G127" s="68"/>
    </row>
    <row r="128" spans="2:7" x14ac:dyDescent="0.25">
      <c r="B128" s="103"/>
      <c r="C128" s="68"/>
      <c r="D128" s="68"/>
      <c r="E128" s="68"/>
      <c r="F128" s="68"/>
      <c r="G128" s="68"/>
    </row>
    <row r="129" spans="2:7" x14ac:dyDescent="0.25">
      <c r="B129" s="103"/>
      <c r="C129" s="68"/>
      <c r="D129" s="68"/>
      <c r="E129" s="68"/>
      <c r="F129" s="68"/>
      <c r="G129" s="68"/>
    </row>
    <row r="130" spans="2:7" x14ac:dyDescent="0.25">
      <c r="B130" s="103"/>
      <c r="C130" s="68"/>
      <c r="D130" s="68"/>
      <c r="E130" s="68"/>
      <c r="F130" s="68"/>
      <c r="G130" s="68"/>
    </row>
    <row r="131" spans="2:7" x14ac:dyDescent="0.25">
      <c r="B131" s="103"/>
      <c r="C131" s="68"/>
      <c r="D131" s="68"/>
      <c r="E131" s="68"/>
      <c r="F131" s="68"/>
      <c r="G131" s="68"/>
    </row>
    <row r="132" spans="2:7" x14ac:dyDescent="0.25">
      <c r="B132" s="103"/>
      <c r="C132" s="68"/>
      <c r="D132" s="68"/>
      <c r="E132" s="68"/>
      <c r="F132" s="68"/>
      <c r="G132" s="68"/>
    </row>
    <row r="133" spans="2:7" x14ac:dyDescent="0.25">
      <c r="B133" s="103"/>
      <c r="C133" s="68"/>
      <c r="D133" s="68"/>
      <c r="E133" s="68"/>
      <c r="F133" s="68"/>
      <c r="G133" s="68"/>
    </row>
    <row r="134" spans="2:7" x14ac:dyDescent="0.25">
      <c r="B134" s="103"/>
      <c r="C134" s="68"/>
      <c r="D134" s="68"/>
      <c r="E134" s="68"/>
      <c r="F134" s="68"/>
      <c r="G134" s="68"/>
    </row>
    <row r="135" spans="2:7" x14ac:dyDescent="0.25">
      <c r="B135" s="103"/>
      <c r="C135" s="68"/>
      <c r="D135" s="68"/>
      <c r="E135" s="68"/>
      <c r="F135" s="68"/>
      <c r="G135" s="68"/>
    </row>
    <row r="136" spans="2:7" x14ac:dyDescent="0.25">
      <c r="B136" s="103"/>
      <c r="C136" s="68"/>
      <c r="D136" s="68"/>
      <c r="E136" s="68"/>
      <c r="F136" s="68"/>
      <c r="G136" s="68"/>
    </row>
    <row r="137" spans="2:7" x14ac:dyDescent="0.25">
      <c r="B137" s="103"/>
      <c r="C137" s="68"/>
      <c r="D137" s="68"/>
      <c r="E137" s="68"/>
      <c r="F137" s="68"/>
      <c r="G137" s="68"/>
    </row>
    <row r="138" spans="2:7" x14ac:dyDescent="0.25">
      <c r="B138" s="103"/>
      <c r="C138" s="68"/>
      <c r="D138" s="68"/>
      <c r="E138" s="68"/>
      <c r="F138" s="68"/>
      <c r="G138" s="68"/>
    </row>
    <row r="139" spans="2:7" x14ac:dyDescent="0.25">
      <c r="B139" s="103"/>
      <c r="C139" s="68"/>
      <c r="D139" s="68"/>
      <c r="E139" s="68"/>
      <c r="F139" s="68"/>
      <c r="G139" s="68"/>
    </row>
    <row r="140" spans="2:7" x14ac:dyDescent="0.25">
      <c r="B140" s="103"/>
      <c r="C140" s="68"/>
      <c r="D140" s="68"/>
      <c r="E140" s="68"/>
      <c r="F140" s="68"/>
      <c r="G140" s="68"/>
    </row>
    <row r="141" spans="2:7" x14ac:dyDescent="0.25">
      <c r="B141" s="103"/>
      <c r="C141" s="68"/>
      <c r="D141" s="68"/>
      <c r="E141" s="68"/>
      <c r="F141" s="68"/>
      <c r="G141" s="68"/>
    </row>
    <row r="142" spans="2:7" x14ac:dyDescent="0.25">
      <c r="B142" s="103"/>
      <c r="C142" s="68"/>
      <c r="D142" s="68"/>
      <c r="E142" s="68"/>
      <c r="F142" s="68"/>
      <c r="G142" s="68"/>
    </row>
    <row r="143" spans="2:7" x14ac:dyDescent="0.25">
      <c r="B143" s="103"/>
      <c r="C143" s="68"/>
      <c r="D143" s="68"/>
      <c r="E143" s="68"/>
      <c r="F143" s="68"/>
      <c r="G143" s="68"/>
    </row>
    <row r="144" spans="2:7" x14ac:dyDescent="0.25">
      <c r="B144" s="103"/>
      <c r="C144" s="68"/>
      <c r="D144" s="68"/>
      <c r="E144" s="68"/>
      <c r="F144" s="68"/>
      <c r="G144" s="68"/>
    </row>
    <row r="145" spans="2:7" x14ac:dyDescent="0.25">
      <c r="B145" s="103"/>
      <c r="C145" s="68"/>
      <c r="D145" s="68"/>
      <c r="E145" s="68"/>
      <c r="F145" s="68"/>
      <c r="G145" s="68"/>
    </row>
  </sheetData>
  <protectedRanges>
    <protectedRange sqref="F4:G8 C12:G13 C15:G18 C26:G28 C30:G35 C45:G49 C51:G53 C57:G65 C37:G43 C71:G72 A75:G75 A77:G77 C20:G24 C67:G69" name="editable"/>
  </protectedRanges>
  <mergeCells count="26">
    <mergeCell ref="A1:G2"/>
    <mergeCell ref="A10:G10"/>
    <mergeCell ref="A11:G11"/>
    <mergeCell ref="A14:G14"/>
    <mergeCell ref="A76:G76"/>
    <mergeCell ref="A75:G75"/>
    <mergeCell ref="A36:G36"/>
    <mergeCell ref="A44:G44"/>
    <mergeCell ref="A50:G50"/>
    <mergeCell ref="A54:G54"/>
    <mergeCell ref="A3:G3"/>
    <mergeCell ref="K52:S53"/>
    <mergeCell ref="A77:G77"/>
    <mergeCell ref="F4:G4"/>
    <mergeCell ref="F5:G5"/>
    <mergeCell ref="F6:G6"/>
    <mergeCell ref="F7:G7"/>
    <mergeCell ref="F8:G8"/>
    <mergeCell ref="C4:D4"/>
    <mergeCell ref="A56:G56"/>
    <mergeCell ref="A66:G66"/>
    <mergeCell ref="A70:G70"/>
    <mergeCell ref="A73:G73"/>
    <mergeCell ref="A74:G74"/>
    <mergeCell ref="A19:G19"/>
    <mergeCell ref="A25:G25"/>
  </mergeCells>
  <conditionalFormatting sqref="G12:G13 G15:G18 G26:G28 G30:G35 G51:G53 G45:G49 G57:G65 G67:G69 G71:G72 G20:G24 G37:G43">
    <cfRule type="cellIs" dxfId="56" priority="47" stopIfTrue="1" operator="equal">
      <formula>"Green"</formula>
    </cfRule>
  </conditionalFormatting>
  <conditionalFormatting sqref="C12:C13 C15:C18 C26:C28 C30:C35 C51:C53 C57:C65 C67:C69 C71:C72 C45:C49 C20:C24 C37:C43">
    <cfRule type="containsBlanks" priority="42" stopIfTrue="1">
      <formula>LEN(TRIM(C12))=0</formula>
    </cfRule>
    <cfRule type="cellIs" priority="43" stopIfTrue="1" operator="equal">
      <formula>"n/a"</formula>
    </cfRule>
    <cfRule type="cellIs" dxfId="55" priority="44" stopIfTrue="1" operator="equal">
      <formula>0</formula>
    </cfRule>
    <cfRule type="cellIs" dxfId="54" priority="45" stopIfTrue="1" operator="equal">
      <formula>3</formula>
    </cfRule>
    <cfRule type="cellIs" dxfId="53" priority="46" stopIfTrue="1" operator="equal">
      <formula>9</formula>
    </cfRule>
  </conditionalFormatting>
  <conditionalFormatting sqref="G12:G13 G20:G24 G37:G43">
    <cfRule type="cellIs" dxfId="52" priority="41" stopIfTrue="1" operator="equal">
      <formula>"Red"</formula>
    </cfRule>
  </conditionalFormatting>
  <conditionalFormatting sqref="G15:G18 G26:G35 G45:G49 G51:G53 G57:G65 G67:G69 G71:G72">
    <cfRule type="cellIs" dxfId="51" priority="40" stopIfTrue="1" operator="equal">
      <formula>"Red"</formula>
    </cfRule>
  </conditionalFormatting>
  <conditionalFormatting sqref="C12:C13 C15:C18 C26:C28 C30:C35 C51:C53 C57:C65 C67:C69 C71:C72 C45:C49 C20:C24 C37:C43">
    <cfRule type="cellIs" dxfId="50" priority="39" stopIfTrue="1" operator="equal">
      <formula>1</formula>
    </cfRule>
  </conditionalFormatting>
  <conditionalFormatting sqref="G15:G18">
    <cfRule type="cellIs" dxfId="49" priority="38" stopIfTrue="1" operator="equal">
      <formula>"Red"</formula>
    </cfRule>
  </conditionalFormatting>
  <conditionalFormatting sqref="G26:G28">
    <cfRule type="cellIs" dxfId="48" priority="36" stopIfTrue="1" operator="equal">
      <formula>"Red"</formula>
    </cfRule>
  </conditionalFormatting>
  <conditionalFormatting sqref="G30:G35">
    <cfRule type="cellIs" dxfId="47" priority="35" stopIfTrue="1" operator="equal">
      <formula>"Red"</formula>
    </cfRule>
  </conditionalFormatting>
  <conditionalFormatting sqref="G45:G48">
    <cfRule type="cellIs" dxfId="46" priority="33" stopIfTrue="1" operator="equal">
      <formula>"Red"</formula>
    </cfRule>
  </conditionalFormatting>
  <conditionalFormatting sqref="G51:G53">
    <cfRule type="cellIs" dxfId="45" priority="32" stopIfTrue="1" operator="equal">
      <formula>"Red"</formula>
    </cfRule>
  </conditionalFormatting>
  <conditionalFormatting sqref="G49">
    <cfRule type="cellIs" dxfId="44" priority="31" stopIfTrue="1" operator="equal">
      <formula>"Red"</formula>
    </cfRule>
  </conditionalFormatting>
  <conditionalFormatting sqref="G57:G65">
    <cfRule type="cellIs" dxfId="43" priority="30" stopIfTrue="1" operator="equal">
      <formula>"Red"</formula>
    </cfRule>
  </conditionalFormatting>
  <conditionalFormatting sqref="G67:G69">
    <cfRule type="cellIs" dxfId="42" priority="29" stopIfTrue="1" operator="equal">
      <formula>"Red"</formula>
    </cfRule>
  </conditionalFormatting>
  <conditionalFormatting sqref="G71:G72">
    <cfRule type="cellIs" dxfId="41" priority="28" stopIfTrue="1" operator="equal">
      <formula>"Red"</formula>
    </cfRule>
  </conditionalFormatting>
  <conditionalFormatting sqref="G55">
    <cfRule type="cellIs" dxfId="40" priority="9" stopIfTrue="1" operator="equal">
      <formula>"Green"</formula>
    </cfRule>
  </conditionalFormatting>
  <conditionalFormatting sqref="C55">
    <cfRule type="containsBlanks" priority="4" stopIfTrue="1">
      <formula>LEN(TRIM(C55))=0</formula>
    </cfRule>
    <cfRule type="cellIs" priority="5" stopIfTrue="1" operator="equal">
      <formula>"n/a"</formula>
    </cfRule>
    <cfRule type="cellIs" dxfId="39" priority="6" stopIfTrue="1" operator="equal">
      <formula>0</formula>
    </cfRule>
    <cfRule type="cellIs" dxfId="38" priority="7" stopIfTrue="1" operator="equal">
      <formula>3</formula>
    </cfRule>
    <cfRule type="cellIs" dxfId="37" priority="8" stopIfTrue="1" operator="equal">
      <formula>9</formula>
    </cfRule>
  </conditionalFormatting>
  <conditionalFormatting sqref="G55">
    <cfRule type="cellIs" dxfId="36" priority="3" stopIfTrue="1" operator="equal">
      <formula>"Red"</formula>
    </cfRule>
  </conditionalFormatting>
  <conditionalFormatting sqref="C55">
    <cfRule type="cellIs" dxfId="35" priority="2" stopIfTrue="1" operator="equal">
      <formula>1</formula>
    </cfRule>
  </conditionalFormatting>
  <conditionalFormatting sqref="G55">
    <cfRule type="cellIs" dxfId="34" priority="1" stopIfTrue="1" operator="equal">
      <formula>"Red"</formula>
    </cfRule>
  </conditionalFormatting>
  <dataValidations count="2">
    <dataValidation type="list" allowBlank="1" showInputMessage="1" showErrorMessage="1" sqref="G12:G13 G15:G18 G26:G28 G30:G35 G45:G49 G51:G53 G57:G65 G67:G69 G71:G72 G20:G24 G37:G43">
      <formula1>$I$2:$I$3</formula1>
    </dataValidation>
    <dataValidation type="list" allowBlank="1" showInputMessage="1" showErrorMessage="1" sqref="C12:C13 C15:C18 C26:C28 C30:C35 C45:C49 C51:C53 C57:C65 C67:C69 C71:C72 C20:C24 C37:C43">
      <formula1>$A$4:$A$8</formula1>
    </dataValidation>
  </dataValidations>
  <printOptions horizontalCentered="1"/>
  <pageMargins left="0.118110236220472" right="0.118110236220472" top="0.118110236220472" bottom="0.511811023622047" header="0" footer="0.23622047244094499"/>
  <pageSetup paperSize="9" scale="74" fitToHeight="0" orientation="portrait" r:id="rId1"/>
  <headerFooter>
    <oddFooter>&amp;L&amp;"Calibri,Regular"DCN 2724&amp;R&amp;"Calibri,Regular"Effective date: May 2018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152"/>
  <sheetViews>
    <sheetView showGridLines="0" topLeftCell="A25" zoomScale="130" zoomScaleNormal="130" workbookViewId="0">
      <selection activeCell="E34" sqref="E34"/>
    </sheetView>
  </sheetViews>
  <sheetFormatPr defaultColWidth="9.1796875" defaultRowHeight="13" x14ac:dyDescent="0.25"/>
  <cols>
    <col min="1" max="1" width="3" style="84" bestFit="1" customWidth="1"/>
    <col min="2" max="2" width="33.26953125" style="68" customWidth="1"/>
    <col min="3" max="3" width="72" style="103" customWidth="1"/>
    <col min="4" max="4" width="8.81640625" style="106" customWidth="1"/>
    <col min="5" max="5" width="29.453125" style="68" customWidth="1"/>
    <col min="6" max="6" width="0" style="68" hidden="1" customWidth="1"/>
    <col min="7" max="16384" width="9.1796875" style="68"/>
  </cols>
  <sheetData>
    <row r="1" spans="1:16" x14ac:dyDescent="0.25">
      <c r="A1" s="236"/>
      <c r="B1" s="130"/>
      <c r="C1" s="1151" t="s">
        <v>19</v>
      </c>
      <c r="D1" s="698" t="s">
        <v>551</v>
      </c>
      <c r="E1" s="699"/>
      <c r="F1" s="70" t="s">
        <v>608</v>
      </c>
    </row>
    <row r="2" spans="1:16" x14ac:dyDescent="0.25">
      <c r="A2" s="850"/>
      <c r="B2" s="851"/>
      <c r="C2" s="1152"/>
      <c r="D2" s="142" t="s">
        <v>771</v>
      </c>
      <c r="E2" s="143">
        <f>'Trip Report'!$I$3</f>
        <v>0</v>
      </c>
      <c r="F2" s="70" t="s">
        <v>609</v>
      </c>
    </row>
    <row r="3" spans="1:16" ht="13.5" thickBot="1" x14ac:dyDescent="0.3">
      <c r="A3" s="237"/>
      <c r="B3" s="849"/>
      <c r="C3" s="1153"/>
      <c r="D3" s="144" t="s">
        <v>772</v>
      </c>
      <c r="E3" s="145">
        <f>'Trip Report'!$I$4</f>
        <v>0</v>
      </c>
      <c r="F3" s="105" t="s">
        <v>77</v>
      </c>
    </row>
    <row r="4" spans="1:16" s="103" customFormat="1" ht="13.5" customHeight="1" thickBot="1" x14ac:dyDescent="0.3">
      <c r="A4" s="1157" t="s">
        <v>366</v>
      </c>
      <c r="B4" s="1158"/>
      <c r="C4" s="635" t="s">
        <v>318</v>
      </c>
      <c r="D4" s="848" t="s">
        <v>363</v>
      </c>
      <c r="E4" s="635" t="s">
        <v>23</v>
      </c>
    </row>
    <row r="5" spans="1:16" s="103" customFormat="1" ht="12" customHeight="1" thickBot="1" x14ac:dyDescent="0.35">
      <c r="A5" s="964" t="s">
        <v>841</v>
      </c>
      <c r="B5" s="965"/>
      <c r="C5" s="965"/>
      <c r="D5" s="965"/>
      <c r="E5" s="966"/>
    </row>
    <row r="6" spans="1:16" s="103" customFormat="1" ht="12.75" customHeight="1" x14ac:dyDescent="0.25">
      <c r="A6" s="878">
        <v>1</v>
      </c>
      <c r="B6" s="147" t="s">
        <v>848</v>
      </c>
      <c r="C6" s="148" t="s">
        <v>873</v>
      </c>
      <c r="D6" s="149"/>
      <c r="E6" s="148"/>
      <c r="G6" s="1150"/>
      <c r="H6" s="1150"/>
      <c r="I6" s="1150"/>
      <c r="J6" s="1150"/>
      <c r="K6" s="1150"/>
      <c r="L6" s="1150"/>
      <c r="M6" s="1150"/>
      <c r="N6" s="1150"/>
      <c r="O6" s="1150"/>
      <c r="P6" s="1150"/>
    </row>
    <row r="7" spans="1:16" s="103" customFormat="1" ht="39" customHeight="1" thickBot="1" x14ac:dyDescent="0.3">
      <c r="A7" s="878">
        <v>2</v>
      </c>
      <c r="B7" s="147" t="s">
        <v>842</v>
      </c>
      <c r="C7" s="881" t="s">
        <v>874</v>
      </c>
      <c r="D7" s="149"/>
      <c r="E7" s="882"/>
    </row>
    <row r="8" spans="1:16" s="103" customFormat="1" ht="12.75" customHeight="1" thickBot="1" x14ac:dyDescent="0.3">
      <c r="A8" s="1015" t="s">
        <v>215</v>
      </c>
      <c r="B8" s="1142"/>
      <c r="C8" s="1142"/>
      <c r="D8" s="1142"/>
      <c r="E8" s="1016"/>
    </row>
    <row r="9" spans="1:16" s="103" customFormat="1" ht="12.75" customHeight="1" x14ac:dyDescent="0.25">
      <c r="A9" s="146">
        <v>3</v>
      </c>
      <c r="B9" s="147" t="s">
        <v>226</v>
      </c>
      <c r="C9" s="148" t="s">
        <v>278</v>
      </c>
      <c r="D9" s="149"/>
      <c r="E9" s="148"/>
    </row>
    <row r="10" spans="1:16" s="103" customFormat="1" ht="25.5" customHeight="1" thickBot="1" x14ac:dyDescent="0.3">
      <c r="A10" s="150">
        <v>4</v>
      </c>
      <c r="B10" s="151" t="s">
        <v>227</v>
      </c>
      <c r="C10" s="152" t="s">
        <v>824</v>
      </c>
      <c r="D10" s="153"/>
      <c r="E10" s="152"/>
    </row>
    <row r="11" spans="1:16" s="103" customFormat="1" ht="12.75" customHeight="1" thickBot="1" x14ac:dyDescent="0.3">
      <c r="A11" s="1015" t="s">
        <v>495</v>
      </c>
      <c r="B11" s="1142"/>
      <c r="C11" s="1142"/>
      <c r="D11" s="1142"/>
      <c r="E11" s="1016"/>
      <c r="H11" s="1160"/>
      <c r="I11" s="1160"/>
      <c r="J11" s="1160"/>
      <c r="K11" s="1160"/>
      <c r="L11" s="1160"/>
    </row>
    <row r="12" spans="1:16" s="103" customFormat="1" ht="12.75" customHeight="1" x14ac:dyDescent="0.3">
      <c r="A12" s="146">
        <v>5</v>
      </c>
      <c r="B12" s="147" t="s">
        <v>228</v>
      </c>
      <c r="C12" s="859" t="s">
        <v>825</v>
      </c>
      <c r="D12" s="149"/>
      <c r="E12" s="148"/>
      <c r="H12" s="846"/>
    </row>
    <row r="13" spans="1:16" s="103" customFormat="1" ht="12.75" customHeight="1" x14ac:dyDescent="0.25">
      <c r="A13" s="154">
        <v>6</v>
      </c>
      <c r="B13" s="155" t="s">
        <v>229</v>
      </c>
      <c r="C13" s="156" t="s">
        <v>304</v>
      </c>
      <c r="D13" s="149"/>
      <c r="E13" s="156"/>
      <c r="H13" s="846"/>
    </row>
    <row r="14" spans="1:16" s="103" customFormat="1" ht="12.75" customHeight="1" x14ac:dyDescent="0.25">
      <c r="A14" s="858">
        <v>7</v>
      </c>
      <c r="B14" s="155" t="s">
        <v>230</v>
      </c>
      <c r="C14" s="156" t="s">
        <v>305</v>
      </c>
      <c r="D14" s="149"/>
      <c r="E14" s="156"/>
      <c r="H14" s="846"/>
    </row>
    <row r="15" spans="1:16" s="103" customFormat="1" ht="12.75" customHeight="1" x14ac:dyDescent="0.25">
      <c r="A15" s="154">
        <v>8</v>
      </c>
      <c r="B15" s="155" t="s">
        <v>231</v>
      </c>
      <c r="C15" s="156"/>
      <c r="D15" s="149"/>
      <c r="E15" s="156"/>
      <c r="H15" s="846"/>
    </row>
    <row r="16" spans="1:16" s="103" customFormat="1" ht="12.75" customHeight="1" x14ac:dyDescent="0.25">
      <c r="A16" s="878">
        <v>9</v>
      </c>
      <c r="B16" s="155" t="s">
        <v>232</v>
      </c>
      <c r="C16" s="156" t="s">
        <v>889</v>
      </c>
      <c r="D16" s="149"/>
      <c r="E16" s="156"/>
      <c r="G16" s="871"/>
      <c r="H16" s="846"/>
    </row>
    <row r="17" spans="1:15" s="103" customFormat="1" ht="12.75" customHeight="1" x14ac:dyDescent="0.25">
      <c r="A17" s="154">
        <v>10</v>
      </c>
      <c r="B17" s="155" t="s">
        <v>523</v>
      </c>
      <c r="C17" s="860"/>
      <c r="D17" s="149"/>
      <c r="E17" s="156"/>
      <c r="H17" s="846"/>
    </row>
    <row r="18" spans="1:15" s="103" customFormat="1" ht="12.75" customHeight="1" x14ac:dyDescent="0.25">
      <c r="A18" s="878">
        <v>11</v>
      </c>
      <c r="B18" s="155" t="s">
        <v>233</v>
      </c>
      <c r="C18" s="156" t="s">
        <v>897</v>
      </c>
      <c r="D18" s="149"/>
      <c r="E18" s="156"/>
      <c r="H18" s="846"/>
    </row>
    <row r="19" spans="1:15" s="103" customFormat="1" ht="12.75" customHeight="1" x14ac:dyDescent="0.25">
      <c r="A19" s="154">
        <v>12</v>
      </c>
      <c r="B19" s="155" t="s">
        <v>234</v>
      </c>
      <c r="C19" s="156" t="s">
        <v>279</v>
      </c>
      <c r="D19" s="149"/>
      <c r="E19" s="156"/>
      <c r="H19" s="1150"/>
      <c r="I19" s="1150"/>
      <c r="J19" s="1150"/>
      <c r="K19" s="1150"/>
      <c r="L19" s="1150"/>
      <c r="M19" s="1150"/>
      <c r="N19" s="1150"/>
      <c r="O19" s="1150"/>
    </row>
    <row r="20" spans="1:15" s="103" customFormat="1" ht="12.75" customHeight="1" x14ac:dyDescent="0.25">
      <c r="A20" s="858">
        <v>13</v>
      </c>
      <c r="B20" s="155" t="s">
        <v>235</v>
      </c>
      <c r="C20" s="156" t="s">
        <v>524</v>
      </c>
      <c r="D20" s="149"/>
      <c r="E20" s="156"/>
      <c r="H20" s="1160"/>
      <c r="I20" s="1160"/>
      <c r="J20" s="1160"/>
      <c r="K20" s="1160"/>
      <c r="L20" s="1160"/>
    </row>
    <row r="21" spans="1:15" s="103" customFormat="1" ht="12.75" customHeight="1" x14ac:dyDescent="0.25">
      <c r="A21" s="154">
        <v>14</v>
      </c>
      <c r="B21" s="155" t="s">
        <v>306</v>
      </c>
      <c r="C21" s="156" t="s">
        <v>307</v>
      </c>
      <c r="D21" s="149"/>
      <c r="E21" s="156"/>
    </row>
    <row r="22" spans="1:15" s="103" customFormat="1" ht="12.75" customHeight="1" x14ac:dyDescent="0.25">
      <c r="A22" s="858">
        <v>15</v>
      </c>
      <c r="B22" s="847" t="s">
        <v>554</v>
      </c>
      <c r="C22" s="152" t="s">
        <v>555</v>
      </c>
      <c r="D22" s="149"/>
      <c r="E22" s="156"/>
    </row>
    <row r="23" spans="1:15" s="103" customFormat="1" ht="12.75" customHeight="1" thickBot="1" x14ac:dyDescent="0.3">
      <c r="A23" s="154">
        <v>16</v>
      </c>
      <c r="B23" s="151" t="s">
        <v>236</v>
      </c>
      <c r="C23" s="152" t="s">
        <v>537</v>
      </c>
      <c r="D23" s="153"/>
      <c r="E23" s="152"/>
    </row>
    <row r="24" spans="1:15" s="103" customFormat="1" ht="12.75" customHeight="1" thickBot="1" x14ac:dyDescent="0.3">
      <c r="A24" s="1015" t="s">
        <v>770</v>
      </c>
      <c r="B24" s="1142"/>
      <c r="C24" s="1142"/>
      <c r="D24" s="1142"/>
      <c r="E24" s="1016"/>
    </row>
    <row r="25" spans="1:15" s="103" customFormat="1" ht="12.75" customHeight="1" x14ac:dyDescent="0.25">
      <c r="A25" s="146">
        <v>17</v>
      </c>
      <c r="B25" s="147" t="s">
        <v>237</v>
      </c>
      <c r="C25" s="148" t="s">
        <v>673</v>
      </c>
      <c r="D25" s="149"/>
      <c r="E25" s="148"/>
    </row>
    <row r="26" spans="1:15" s="103" customFormat="1" ht="12.75" customHeight="1" thickBot="1" x14ac:dyDescent="0.3">
      <c r="A26" s="146">
        <v>18</v>
      </c>
      <c r="B26" s="700" t="s">
        <v>238</v>
      </c>
      <c r="C26" s="156" t="s">
        <v>777</v>
      </c>
      <c r="D26" s="701"/>
      <c r="E26" s="156"/>
    </row>
    <row r="27" spans="1:15" s="103" customFormat="1" ht="12.75" customHeight="1" thickBot="1" x14ac:dyDescent="0.3">
      <c r="A27" s="1015" t="s">
        <v>216</v>
      </c>
      <c r="B27" s="1142"/>
      <c r="C27" s="1142"/>
      <c r="D27" s="1142"/>
      <c r="E27" s="1016"/>
    </row>
    <row r="28" spans="1:15" s="103" customFormat="1" ht="12.75" customHeight="1" x14ac:dyDescent="0.25">
      <c r="A28" s="146">
        <v>19</v>
      </c>
      <c r="B28" s="147" t="s">
        <v>556</v>
      </c>
      <c r="C28" s="148"/>
      <c r="D28" s="149"/>
      <c r="E28" s="148"/>
    </row>
    <row r="29" spans="1:15" s="103" customFormat="1" ht="12.75" customHeight="1" x14ac:dyDescent="0.25">
      <c r="A29" s="1154">
        <v>20</v>
      </c>
      <c r="B29" s="155" t="s">
        <v>557</v>
      </c>
      <c r="C29" s="156" t="s">
        <v>280</v>
      </c>
      <c r="D29" s="149"/>
      <c r="E29" s="156"/>
    </row>
    <row r="30" spans="1:15" s="103" customFormat="1" ht="12.75" customHeight="1" x14ac:dyDescent="0.25">
      <c r="A30" s="1155"/>
      <c r="B30" s="155" t="s">
        <v>815</v>
      </c>
      <c r="C30" s="156" t="s">
        <v>822</v>
      </c>
      <c r="D30" s="149"/>
      <c r="E30" s="156"/>
    </row>
    <row r="31" spans="1:15" s="103" customFormat="1" ht="12.75" customHeight="1" x14ac:dyDescent="0.25">
      <c r="A31" s="1156"/>
      <c r="B31" s="155" t="s">
        <v>816</v>
      </c>
      <c r="C31" s="156" t="s">
        <v>823</v>
      </c>
      <c r="D31" s="149"/>
      <c r="E31" s="156"/>
    </row>
    <row r="32" spans="1:15" s="103" customFormat="1" ht="12.75" customHeight="1" x14ac:dyDescent="0.25">
      <c r="A32" s="146">
        <v>21</v>
      </c>
      <c r="B32" s="155" t="s">
        <v>239</v>
      </c>
      <c r="C32" s="156" t="s">
        <v>281</v>
      </c>
      <c r="D32" s="149"/>
      <c r="E32" s="156"/>
    </row>
    <row r="33" spans="1:15" s="103" customFormat="1" ht="12.75" customHeight="1" x14ac:dyDescent="0.25">
      <c r="A33" s="154">
        <v>22</v>
      </c>
      <c r="B33" s="155" t="s">
        <v>240</v>
      </c>
      <c r="C33" s="156" t="s">
        <v>898</v>
      </c>
      <c r="D33" s="149"/>
      <c r="E33" s="156"/>
      <c r="I33" s="1160"/>
      <c r="J33" s="1160"/>
      <c r="K33" s="1160"/>
      <c r="L33" s="1160"/>
      <c r="M33" s="1160"/>
      <c r="N33" s="1160"/>
      <c r="O33" s="1160"/>
    </row>
    <row r="34" spans="1:15" s="103" customFormat="1" ht="117" customHeight="1" x14ac:dyDescent="0.25">
      <c r="A34" s="856">
        <v>23</v>
      </c>
      <c r="B34" s="155" t="s">
        <v>835</v>
      </c>
      <c r="C34" s="852" t="s">
        <v>836</v>
      </c>
      <c r="D34" s="149"/>
      <c r="E34" s="156"/>
      <c r="I34" s="1160" t="s">
        <v>837</v>
      </c>
      <c r="J34" s="1160"/>
      <c r="K34" s="1160"/>
      <c r="L34" s="1160"/>
      <c r="M34" s="1160"/>
      <c r="N34" s="1160"/>
      <c r="O34" s="1160"/>
    </row>
    <row r="35" spans="1:15" s="103" customFormat="1" ht="24.75" customHeight="1" x14ac:dyDescent="0.25">
      <c r="A35" s="154">
        <v>24</v>
      </c>
      <c r="B35" s="155" t="s">
        <v>844</v>
      </c>
      <c r="C35" s="156" t="s">
        <v>890</v>
      </c>
      <c r="D35" s="149"/>
      <c r="E35" s="156"/>
      <c r="I35" s="855"/>
      <c r="J35" s="855"/>
      <c r="K35" s="855"/>
      <c r="L35" s="855"/>
      <c r="M35" s="855"/>
      <c r="N35" s="855"/>
      <c r="O35" s="855"/>
    </row>
    <row r="36" spans="1:15" s="103" customFormat="1" ht="12.75" customHeight="1" x14ac:dyDescent="0.25">
      <c r="A36" s="856">
        <v>25</v>
      </c>
      <c r="B36" s="155" t="s">
        <v>241</v>
      </c>
      <c r="C36" s="156" t="s">
        <v>282</v>
      </c>
      <c r="D36" s="149"/>
      <c r="E36" s="156"/>
    </row>
    <row r="37" spans="1:15" s="103" customFormat="1" ht="12.75" customHeight="1" x14ac:dyDescent="0.25">
      <c r="A37" s="154">
        <v>26</v>
      </c>
      <c r="B37" s="155" t="s">
        <v>525</v>
      </c>
      <c r="C37" s="156" t="s">
        <v>283</v>
      </c>
      <c r="D37" s="149"/>
      <c r="E37" s="156"/>
    </row>
    <row r="38" spans="1:15" s="103" customFormat="1" ht="12.75" customHeight="1" x14ac:dyDescent="0.25">
      <c r="A38" s="858">
        <v>27</v>
      </c>
      <c r="B38" s="155" t="s">
        <v>242</v>
      </c>
      <c r="C38" s="156" t="s">
        <v>526</v>
      </c>
      <c r="D38" s="149"/>
      <c r="E38" s="156"/>
    </row>
    <row r="39" spans="1:15" s="103" customFormat="1" ht="12.75" customHeight="1" thickBot="1" x14ac:dyDescent="0.3">
      <c r="A39" s="154">
        <v>28</v>
      </c>
      <c r="B39" s="151" t="s">
        <v>243</v>
      </c>
      <c r="C39" s="152" t="s">
        <v>527</v>
      </c>
      <c r="D39" s="153"/>
      <c r="E39" s="152"/>
    </row>
    <row r="40" spans="1:15" s="103" customFormat="1" ht="12.75" customHeight="1" thickBot="1" x14ac:dyDescent="0.3">
      <c r="A40" s="1015" t="s">
        <v>3</v>
      </c>
      <c r="B40" s="1142"/>
      <c r="C40" s="1142"/>
      <c r="D40" s="1142"/>
      <c r="E40" s="1016"/>
    </row>
    <row r="41" spans="1:15" s="103" customFormat="1" ht="12.75" customHeight="1" thickBot="1" x14ac:dyDescent="0.3">
      <c r="A41" s="1015" t="s">
        <v>776</v>
      </c>
      <c r="B41" s="1142"/>
      <c r="C41" s="1142"/>
      <c r="D41" s="1142"/>
      <c r="E41" s="1016"/>
    </row>
    <row r="42" spans="1:15" s="103" customFormat="1" ht="12.75" customHeight="1" x14ac:dyDescent="0.25">
      <c r="A42" s="865">
        <v>29</v>
      </c>
      <c r="B42" s="147" t="s">
        <v>244</v>
      </c>
      <c r="C42" s="148" t="s">
        <v>308</v>
      </c>
      <c r="D42" s="149"/>
      <c r="E42" s="148"/>
    </row>
    <row r="43" spans="1:15" s="103" customFormat="1" ht="12.75" customHeight="1" x14ac:dyDescent="0.25">
      <c r="A43" s="154">
        <v>30</v>
      </c>
      <c r="B43" s="155" t="s">
        <v>245</v>
      </c>
      <c r="C43" s="156" t="s">
        <v>309</v>
      </c>
      <c r="D43" s="149"/>
      <c r="E43" s="156"/>
    </row>
    <row r="44" spans="1:15" s="103" customFormat="1" ht="12.75" customHeight="1" x14ac:dyDescent="0.25">
      <c r="A44" s="865">
        <v>31</v>
      </c>
      <c r="B44" s="155" t="s">
        <v>246</v>
      </c>
      <c r="C44" s="156"/>
      <c r="D44" s="149"/>
      <c r="E44" s="156"/>
    </row>
    <row r="45" spans="1:15" s="103" customFormat="1" ht="12.75" customHeight="1" thickBot="1" x14ac:dyDescent="0.3">
      <c r="A45" s="154">
        <v>32</v>
      </c>
      <c r="B45" s="151" t="s">
        <v>247</v>
      </c>
      <c r="C45" s="152"/>
      <c r="D45" s="153"/>
      <c r="E45" s="152"/>
    </row>
    <row r="46" spans="1:15" s="103" customFormat="1" ht="12.75" customHeight="1" thickBot="1" x14ac:dyDescent="0.3">
      <c r="A46" s="1015" t="s">
        <v>310</v>
      </c>
      <c r="B46" s="1142"/>
      <c r="C46" s="1142"/>
      <c r="D46" s="1142"/>
      <c r="E46" s="1016"/>
    </row>
    <row r="47" spans="1:15" s="103" customFormat="1" ht="12.75" customHeight="1" x14ac:dyDescent="0.25">
      <c r="A47" s="146">
        <v>33</v>
      </c>
      <c r="B47" s="147" t="s">
        <v>248</v>
      </c>
      <c r="C47" s="148"/>
      <c r="D47" s="149"/>
      <c r="E47" s="148"/>
    </row>
    <row r="48" spans="1:15" s="103" customFormat="1" ht="12.75" customHeight="1" x14ac:dyDescent="0.25">
      <c r="A48" s="154">
        <v>34</v>
      </c>
      <c r="B48" s="155" t="s">
        <v>249</v>
      </c>
      <c r="C48" s="156" t="s">
        <v>284</v>
      </c>
      <c r="D48" s="149"/>
      <c r="E48" s="156"/>
    </row>
    <row r="49" spans="1:5" s="103" customFormat="1" ht="12.75" customHeight="1" x14ac:dyDescent="0.25">
      <c r="A49" s="858">
        <v>35</v>
      </c>
      <c r="B49" s="155" t="s">
        <v>250</v>
      </c>
      <c r="C49" s="156" t="s">
        <v>285</v>
      </c>
      <c r="D49" s="149"/>
      <c r="E49" s="156"/>
    </row>
    <row r="50" spans="1:5" s="103" customFormat="1" ht="12.75" customHeight="1" thickBot="1" x14ac:dyDescent="0.3">
      <c r="A50" s="154">
        <v>36</v>
      </c>
      <c r="B50" s="151" t="s">
        <v>251</v>
      </c>
      <c r="C50" s="152"/>
      <c r="D50" s="153"/>
      <c r="E50" s="152"/>
    </row>
    <row r="51" spans="1:5" s="103" customFormat="1" ht="12.75" customHeight="1" thickBot="1" x14ac:dyDescent="0.3">
      <c r="A51" s="1015" t="s">
        <v>311</v>
      </c>
      <c r="B51" s="1142"/>
      <c r="C51" s="1142"/>
      <c r="D51" s="1142"/>
      <c r="E51" s="1016"/>
    </row>
    <row r="52" spans="1:5" s="103" customFormat="1" ht="12.75" customHeight="1" x14ac:dyDescent="0.25">
      <c r="A52" s="146">
        <v>37</v>
      </c>
      <c r="B52" s="147" t="s">
        <v>252</v>
      </c>
      <c r="C52" s="148"/>
      <c r="D52" s="149"/>
      <c r="E52" s="148"/>
    </row>
    <row r="53" spans="1:5" s="103" customFormat="1" ht="12.75" customHeight="1" x14ac:dyDescent="0.25">
      <c r="A53" s="154">
        <v>38</v>
      </c>
      <c r="B53" s="155" t="s">
        <v>558</v>
      </c>
      <c r="C53" s="156" t="s">
        <v>819</v>
      </c>
      <c r="D53" s="149"/>
      <c r="E53" s="156"/>
    </row>
    <row r="54" spans="1:5" s="103" customFormat="1" ht="12.75" customHeight="1" x14ac:dyDescent="0.25">
      <c r="A54" s="858">
        <v>39</v>
      </c>
      <c r="B54" s="155" t="s">
        <v>817</v>
      </c>
      <c r="C54" s="156" t="s">
        <v>818</v>
      </c>
      <c r="D54" s="149"/>
      <c r="E54" s="156"/>
    </row>
    <row r="55" spans="1:5" s="103" customFormat="1" ht="12.75" customHeight="1" x14ac:dyDescent="0.25">
      <c r="A55" s="154">
        <v>40</v>
      </c>
      <c r="B55" s="155" t="s">
        <v>253</v>
      </c>
      <c r="C55" s="156" t="s">
        <v>286</v>
      </c>
      <c r="D55" s="149"/>
      <c r="E55" s="156"/>
    </row>
    <row r="56" spans="1:5" s="103" customFormat="1" ht="12.75" customHeight="1" x14ac:dyDescent="0.25">
      <c r="A56" s="858">
        <v>41</v>
      </c>
      <c r="B56" s="155" t="s">
        <v>254</v>
      </c>
      <c r="C56" s="156" t="s">
        <v>287</v>
      </c>
      <c r="D56" s="149"/>
      <c r="E56" s="156"/>
    </row>
    <row r="57" spans="1:5" s="103" customFormat="1" ht="12.75" customHeight="1" x14ac:dyDescent="0.25">
      <c r="A57" s="154">
        <v>42</v>
      </c>
      <c r="B57" s="151" t="s">
        <v>553</v>
      </c>
      <c r="C57" s="152" t="s">
        <v>774</v>
      </c>
      <c r="D57" s="149"/>
      <c r="E57" s="156"/>
    </row>
    <row r="58" spans="1:5" s="103" customFormat="1" ht="12.75" customHeight="1" thickBot="1" x14ac:dyDescent="0.3">
      <c r="A58" s="858">
        <v>43</v>
      </c>
      <c r="B58" s="151" t="s">
        <v>255</v>
      </c>
      <c r="C58" s="152" t="s">
        <v>919</v>
      </c>
      <c r="D58" s="153"/>
      <c r="E58" s="152"/>
    </row>
    <row r="59" spans="1:5" s="103" customFormat="1" ht="12.75" customHeight="1" thickBot="1" x14ac:dyDescent="0.3">
      <c r="A59" s="1015" t="s">
        <v>217</v>
      </c>
      <c r="B59" s="1142"/>
      <c r="C59" s="1142"/>
      <c r="D59" s="1142"/>
      <c r="E59" s="1016"/>
    </row>
    <row r="60" spans="1:5" s="103" customFormat="1" ht="12.75" customHeight="1" x14ac:dyDescent="0.25">
      <c r="A60" s="146">
        <v>44</v>
      </c>
      <c r="B60" s="147" t="s">
        <v>256</v>
      </c>
      <c r="C60" s="148" t="s">
        <v>869</v>
      </c>
      <c r="D60" s="149"/>
      <c r="E60" s="148"/>
    </row>
    <row r="61" spans="1:5" s="103" customFormat="1" ht="12.75" customHeight="1" x14ac:dyDescent="0.25">
      <c r="A61" s="154">
        <v>45</v>
      </c>
      <c r="B61" s="847" t="s">
        <v>820</v>
      </c>
      <c r="C61" s="152" t="s">
        <v>821</v>
      </c>
      <c r="D61" s="149"/>
      <c r="E61" s="152"/>
    </row>
    <row r="62" spans="1:5" s="103" customFormat="1" ht="12.75" customHeight="1" x14ac:dyDescent="0.25">
      <c r="A62" s="858">
        <v>46</v>
      </c>
      <c r="B62" s="155" t="s">
        <v>200</v>
      </c>
      <c r="C62" s="156" t="s">
        <v>288</v>
      </c>
      <c r="D62" s="149"/>
      <c r="E62" s="156"/>
    </row>
    <row r="63" spans="1:5" s="103" customFormat="1" ht="12.75" customHeight="1" x14ac:dyDescent="0.25">
      <c r="A63" s="154">
        <v>47</v>
      </c>
      <c r="B63" s="155" t="s">
        <v>199</v>
      </c>
      <c r="C63" s="156" t="s">
        <v>289</v>
      </c>
      <c r="D63" s="149"/>
      <c r="E63" s="156"/>
    </row>
    <row r="64" spans="1:5" s="103" customFormat="1" ht="12.75" customHeight="1" thickBot="1" x14ac:dyDescent="0.3">
      <c r="A64" s="858">
        <v>48</v>
      </c>
      <c r="B64" s="151" t="s">
        <v>528</v>
      </c>
      <c r="C64" s="152" t="s">
        <v>290</v>
      </c>
      <c r="D64" s="153"/>
      <c r="E64" s="152"/>
    </row>
    <row r="65" spans="1:24" s="103" customFormat="1" ht="12.75" customHeight="1" thickBot="1" x14ac:dyDescent="0.3">
      <c r="A65" s="1015" t="s">
        <v>258</v>
      </c>
      <c r="B65" s="1142"/>
      <c r="C65" s="1142"/>
      <c r="D65" s="1142"/>
      <c r="E65" s="1016"/>
    </row>
    <row r="66" spans="1:24" s="103" customFormat="1" ht="12.75" customHeight="1" x14ac:dyDescent="0.25">
      <c r="A66" s="146">
        <v>49</v>
      </c>
      <c r="B66" s="147" t="s">
        <v>218</v>
      </c>
      <c r="C66" s="148" t="s">
        <v>529</v>
      </c>
      <c r="D66" s="149"/>
      <c r="E66" s="148"/>
      <c r="I66" s="835"/>
      <c r="J66" s="835"/>
      <c r="K66" s="835"/>
      <c r="L66" s="835"/>
    </row>
    <row r="67" spans="1:24" s="103" customFormat="1" ht="25.5" customHeight="1" thickBot="1" x14ac:dyDescent="0.2">
      <c r="A67" s="150">
        <v>50</v>
      </c>
      <c r="B67" s="152" t="s">
        <v>257</v>
      </c>
      <c r="C67" s="156" t="s">
        <v>773</v>
      </c>
      <c r="D67" s="149"/>
      <c r="E67" s="156"/>
      <c r="I67" s="836"/>
      <c r="J67" s="836"/>
      <c r="K67" s="836"/>
      <c r="L67" s="836"/>
      <c r="M67" s="836"/>
      <c r="N67" s="836"/>
      <c r="O67" s="836"/>
      <c r="P67" s="836"/>
      <c r="Q67" s="836"/>
      <c r="R67" s="836"/>
      <c r="S67" s="836"/>
      <c r="T67" s="836"/>
      <c r="U67" s="836"/>
      <c r="V67" s="836"/>
      <c r="W67" s="836"/>
      <c r="X67" s="836"/>
    </row>
    <row r="68" spans="1:24" s="103" customFormat="1" ht="12.75" customHeight="1" thickBot="1" x14ac:dyDescent="0.2">
      <c r="A68" s="1015" t="s">
        <v>364</v>
      </c>
      <c r="B68" s="1142"/>
      <c r="C68" s="1142"/>
      <c r="D68" s="1142"/>
      <c r="E68" s="1016"/>
      <c r="I68" s="836"/>
      <c r="J68" s="836"/>
      <c r="K68" s="836"/>
      <c r="L68" s="836"/>
      <c r="M68" s="836"/>
      <c r="N68" s="836"/>
      <c r="O68" s="836"/>
      <c r="P68" s="836"/>
      <c r="Q68" s="836"/>
      <c r="R68" s="836"/>
      <c r="S68" s="836"/>
      <c r="T68" s="836"/>
      <c r="U68" s="836"/>
      <c r="V68" s="836"/>
      <c r="W68" s="836"/>
      <c r="X68" s="836"/>
    </row>
    <row r="69" spans="1:24" s="103" customFormat="1" ht="12.75" customHeight="1" thickBot="1" x14ac:dyDescent="0.3">
      <c r="A69" s="1015" t="s">
        <v>219</v>
      </c>
      <c r="B69" s="1142"/>
      <c r="C69" s="1142"/>
      <c r="D69" s="1142"/>
      <c r="E69" s="1016"/>
      <c r="I69" s="835"/>
      <c r="J69" s="835"/>
      <c r="K69" s="835"/>
      <c r="L69" s="835"/>
    </row>
    <row r="70" spans="1:24" s="103" customFormat="1" ht="12.75" customHeight="1" x14ac:dyDescent="0.25">
      <c r="A70" s="146">
        <v>51</v>
      </c>
      <c r="B70" s="147" t="s">
        <v>259</v>
      </c>
      <c r="C70" s="148" t="s">
        <v>291</v>
      </c>
      <c r="D70" s="149"/>
      <c r="E70" s="148"/>
      <c r="I70" s="835"/>
      <c r="J70" s="835"/>
      <c r="K70" s="835"/>
      <c r="L70" s="835"/>
    </row>
    <row r="71" spans="1:24" s="103" customFormat="1" ht="12.75" customHeight="1" x14ac:dyDescent="0.25">
      <c r="A71" s="150">
        <v>52</v>
      </c>
      <c r="B71" s="151" t="s">
        <v>260</v>
      </c>
      <c r="C71" s="161"/>
      <c r="D71" s="154"/>
      <c r="E71" s="161"/>
      <c r="I71" s="844"/>
      <c r="J71" s="844"/>
      <c r="K71" s="844"/>
      <c r="L71" s="844"/>
    </row>
    <row r="72" spans="1:24" s="103" customFormat="1" ht="12.75" customHeight="1" thickBot="1" x14ac:dyDescent="0.3">
      <c r="A72" s="150">
        <v>53</v>
      </c>
      <c r="B72" s="151" t="s">
        <v>810</v>
      </c>
      <c r="C72" s="152" t="s">
        <v>809</v>
      </c>
      <c r="D72" s="153"/>
      <c r="E72" s="152"/>
    </row>
    <row r="73" spans="1:24" s="103" customFormat="1" ht="12.75" customHeight="1" thickBot="1" x14ac:dyDescent="0.3">
      <c r="A73" s="1015" t="s">
        <v>496</v>
      </c>
      <c r="B73" s="1142"/>
      <c r="C73" s="1142"/>
      <c r="D73" s="1142"/>
      <c r="E73" s="1016"/>
    </row>
    <row r="74" spans="1:24" s="103" customFormat="1" ht="12.75" customHeight="1" x14ac:dyDescent="0.25">
      <c r="A74" s="146">
        <v>54</v>
      </c>
      <c r="B74" s="147" t="s">
        <v>261</v>
      </c>
      <c r="C74" s="148" t="s">
        <v>808</v>
      </c>
      <c r="D74" s="149"/>
      <c r="E74" s="148"/>
    </row>
    <row r="75" spans="1:24" s="103" customFormat="1" ht="12.75" customHeight="1" x14ac:dyDescent="0.25">
      <c r="A75" s="158">
        <v>55</v>
      </c>
      <c r="B75" s="159" t="s">
        <v>262</v>
      </c>
      <c r="C75" s="161" t="s">
        <v>292</v>
      </c>
      <c r="D75" s="153"/>
      <c r="E75" s="161"/>
    </row>
    <row r="76" spans="1:24" s="103" customFormat="1" ht="12.75" customHeight="1" thickBot="1" x14ac:dyDescent="0.3">
      <c r="A76" s="154">
        <v>56</v>
      </c>
      <c r="B76" s="155" t="s">
        <v>812</v>
      </c>
      <c r="C76" s="156" t="s">
        <v>811</v>
      </c>
      <c r="D76" s="701"/>
      <c r="E76" s="156"/>
    </row>
    <row r="77" spans="1:24" s="103" customFormat="1" ht="12.75" customHeight="1" thickBot="1" x14ac:dyDescent="0.3">
      <c r="A77" s="1015" t="s">
        <v>168</v>
      </c>
      <c r="B77" s="1142"/>
      <c r="C77" s="1142"/>
      <c r="D77" s="1142"/>
      <c r="E77" s="1016"/>
    </row>
    <row r="78" spans="1:24" s="103" customFormat="1" ht="12.75" customHeight="1" x14ac:dyDescent="0.25">
      <c r="A78" s="158">
        <v>57</v>
      </c>
      <c r="B78" s="159" t="s">
        <v>263</v>
      </c>
      <c r="C78" s="161" t="s">
        <v>514</v>
      </c>
      <c r="D78" s="153"/>
      <c r="E78" s="161"/>
    </row>
    <row r="79" spans="1:24" s="103" customFormat="1" ht="12.75" customHeight="1" thickBot="1" x14ac:dyDescent="0.3">
      <c r="A79" s="702">
        <v>58</v>
      </c>
      <c r="B79" s="853" t="s">
        <v>813</v>
      </c>
      <c r="C79" s="854" t="s">
        <v>814</v>
      </c>
      <c r="D79" s="845"/>
      <c r="E79" s="168"/>
    </row>
    <row r="80" spans="1:24" s="103" customFormat="1" ht="12.75" customHeight="1" thickBot="1" x14ac:dyDescent="0.3">
      <c r="A80" s="1015" t="s">
        <v>220</v>
      </c>
      <c r="B80" s="1142"/>
      <c r="C80" s="1142"/>
      <c r="D80" s="1142"/>
      <c r="E80" s="1016"/>
    </row>
    <row r="81" spans="1:5" s="103" customFormat="1" ht="12.75" customHeight="1" x14ac:dyDescent="0.25">
      <c r="A81" s="146">
        <v>59</v>
      </c>
      <c r="B81" s="147" t="s">
        <v>264</v>
      </c>
      <c r="C81" s="148" t="s">
        <v>293</v>
      </c>
      <c r="D81" s="149"/>
      <c r="E81" s="148"/>
    </row>
    <row r="82" spans="1:5" s="103" customFormat="1" ht="12.75" customHeight="1" thickBot="1" x14ac:dyDescent="0.3">
      <c r="A82" s="150">
        <v>60</v>
      </c>
      <c r="B82" s="151" t="s">
        <v>265</v>
      </c>
      <c r="C82" s="152" t="s">
        <v>294</v>
      </c>
      <c r="D82" s="153"/>
      <c r="E82" s="152"/>
    </row>
    <row r="83" spans="1:5" s="103" customFormat="1" ht="12.75" customHeight="1" thickBot="1" x14ac:dyDescent="0.3">
      <c r="A83" s="1015" t="s">
        <v>34</v>
      </c>
      <c r="B83" s="1142"/>
      <c r="C83" s="1142"/>
      <c r="D83" s="1142"/>
      <c r="E83" s="1016"/>
    </row>
    <row r="84" spans="1:5" s="103" customFormat="1" ht="12.75" customHeight="1" thickBot="1" x14ac:dyDescent="0.3">
      <c r="A84" s="1015" t="s">
        <v>168</v>
      </c>
      <c r="B84" s="1142"/>
      <c r="C84" s="1142"/>
      <c r="D84" s="1142"/>
      <c r="E84" s="1016"/>
    </row>
    <row r="85" spans="1:5" s="103" customFormat="1" ht="12.75" customHeight="1" x14ac:dyDescent="0.25">
      <c r="A85" s="146">
        <v>61</v>
      </c>
      <c r="B85" s="147" t="s">
        <v>263</v>
      </c>
      <c r="C85" s="148" t="s">
        <v>295</v>
      </c>
      <c r="D85" s="149"/>
      <c r="E85" s="148"/>
    </row>
    <row r="86" spans="1:5" s="103" customFormat="1" ht="12.75" customHeight="1" x14ac:dyDescent="0.25">
      <c r="A86" s="154">
        <v>62</v>
      </c>
      <c r="B86" s="155" t="s">
        <v>266</v>
      </c>
      <c r="C86" s="156" t="s">
        <v>522</v>
      </c>
      <c r="D86" s="149"/>
      <c r="E86" s="156"/>
    </row>
    <row r="87" spans="1:5" s="103" customFormat="1" ht="12.75" customHeight="1" thickBot="1" x14ac:dyDescent="0.3">
      <c r="A87" s="150">
        <v>63</v>
      </c>
      <c r="B87" s="151" t="s">
        <v>267</v>
      </c>
      <c r="C87" s="152"/>
      <c r="D87" s="153"/>
      <c r="E87" s="152"/>
    </row>
    <row r="88" spans="1:5" s="103" customFormat="1" ht="12.75" customHeight="1" thickBot="1" x14ac:dyDescent="0.3">
      <c r="A88" s="1015" t="s">
        <v>4</v>
      </c>
      <c r="B88" s="1142"/>
      <c r="C88" s="1142"/>
      <c r="D88" s="1142"/>
      <c r="E88" s="1016"/>
    </row>
    <row r="89" spans="1:5" s="103" customFormat="1" ht="12.75" customHeight="1" thickBot="1" x14ac:dyDescent="0.3">
      <c r="A89" s="1015" t="s">
        <v>221</v>
      </c>
      <c r="B89" s="1142"/>
      <c r="C89" s="1142"/>
      <c r="D89" s="1142"/>
      <c r="E89" s="1016"/>
    </row>
    <row r="90" spans="1:5" s="103" customFormat="1" ht="12.75" customHeight="1" x14ac:dyDescent="0.25">
      <c r="A90" s="146">
        <v>64</v>
      </c>
      <c r="B90" s="147" t="s">
        <v>530</v>
      </c>
      <c r="C90" s="162" t="s">
        <v>415</v>
      </c>
      <c r="D90" s="163"/>
      <c r="E90" s="148"/>
    </row>
    <row r="91" spans="1:5" s="103" customFormat="1" ht="12.75" customHeight="1" thickBot="1" x14ac:dyDescent="0.3">
      <c r="A91" s="150">
        <v>65</v>
      </c>
      <c r="B91" s="151" t="s">
        <v>268</v>
      </c>
      <c r="C91" s="164" t="s">
        <v>296</v>
      </c>
      <c r="D91" s="165"/>
      <c r="E91" s="152"/>
    </row>
    <row r="92" spans="1:5" s="103" customFormat="1" ht="12.75" customHeight="1" thickBot="1" x14ac:dyDescent="0.3">
      <c r="A92" s="1015" t="s">
        <v>314</v>
      </c>
      <c r="B92" s="1142"/>
      <c r="C92" s="1142"/>
      <c r="D92" s="1142"/>
      <c r="E92" s="1016"/>
    </row>
    <row r="93" spans="1:5" s="103" customFormat="1" ht="12.75" customHeight="1" x14ac:dyDescent="0.25">
      <c r="A93" s="146">
        <v>66</v>
      </c>
      <c r="B93" s="166" t="s">
        <v>520</v>
      </c>
      <c r="C93" s="148" t="s">
        <v>416</v>
      </c>
      <c r="D93" s="149"/>
      <c r="E93" s="148"/>
    </row>
    <row r="94" spans="1:5" s="103" customFormat="1" ht="12.75" customHeight="1" thickBot="1" x14ac:dyDescent="0.3">
      <c r="A94" s="150">
        <v>67</v>
      </c>
      <c r="B94" s="151" t="s">
        <v>268</v>
      </c>
      <c r="C94" s="152" t="s">
        <v>297</v>
      </c>
      <c r="D94" s="153"/>
      <c r="E94" s="152"/>
    </row>
    <row r="95" spans="1:5" s="103" customFormat="1" ht="12.75" customHeight="1" thickBot="1" x14ac:dyDescent="0.3">
      <c r="A95" s="1015" t="s">
        <v>222</v>
      </c>
      <c r="B95" s="1142"/>
      <c r="C95" s="1142"/>
      <c r="D95" s="1142"/>
      <c r="E95" s="1016"/>
    </row>
    <row r="96" spans="1:5" s="103" customFormat="1" ht="12.75" customHeight="1" thickBot="1" x14ac:dyDescent="0.3">
      <c r="A96" s="158">
        <v>68</v>
      </c>
      <c r="B96" s="159" t="s">
        <v>521</v>
      </c>
      <c r="C96" s="161" t="s">
        <v>417</v>
      </c>
      <c r="D96" s="153"/>
      <c r="E96" s="161"/>
    </row>
    <row r="97" spans="1:12" s="103" customFormat="1" ht="12.75" customHeight="1" thickBot="1" x14ac:dyDescent="0.3">
      <c r="A97" s="1015" t="s">
        <v>223</v>
      </c>
      <c r="B97" s="1142"/>
      <c r="C97" s="1142"/>
      <c r="D97" s="1142"/>
      <c r="E97" s="1016"/>
    </row>
    <row r="98" spans="1:12" s="103" customFormat="1" ht="12.75" customHeight="1" x14ac:dyDescent="0.25">
      <c r="A98" s="146">
        <v>69</v>
      </c>
      <c r="B98" s="147" t="s">
        <v>365</v>
      </c>
      <c r="C98" s="148" t="s">
        <v>298</v>
      </c>
      <c r="D98" s="149"/>
      <c r="E98" s="148"/>
    </row>
    <row r="99" spans="1:12" s="103" customFormat="1" ht="12.75" customHeight="1" thickBot="1" x14ac:dyDescent="0.3">
      <c r="A99" s="150">
        <v>70</v>
      </c>
      <c r="B99" s="151" t="s">
        <v>269</v>
      </c>
      <c r="C99" s="152" t="s">
        <v>515</v>
      </c>
      <c r="D99" s="153"/>
      <c r="E99" s="152"/>
    </row>
    <row r="100" spans="1:12" s="103" customFormat="1" ht="12.75" customHeight="1" thickBot="1" x14ac:dyDescent="0.3">
      <c r="A100" s="1015" t="s">
        <v>5</v>
      </c>
      <c r="B100" s="1142"/>
      <c r="C100" s="1142"/>
      <c r="D100" s="1142"/>
      <c r="E100" s="1016"/>
    </row>
    <row r="101" spans="1:12" s="103" customFormat="1" ht="25.5" customHeight="1" x14ac:dyDescent="0.25">
      <c r="A101" s="878">
        <v>71</v>
      </c>
      <c r="B101" s="147" t="s">
        <v>270</v>
      </c>
      <c r="C101" s="148" t="s">
        <v>899</v>
      </c>
      <c r="D101" s="149"/>
      <c r="E101" s="148"/>
    </row>
    <row r="102" spans="1:12" s="103" customFormat="1" ht="12.75" customHeight="1" x14ac:dyDescent="0.25">
      <c r="A102" s="154">
        <v>72</v>
      </c>
      <c r="B102" s="155" t="s">
        <v>838</v>
      </c>
      <c r="C102" s="156" t="s">
        <v>839</v>
      </c>
      <c r="D102" s="701"/>
      <c r="E102" s="156"/>
    </row>
    <row r="103" spans="1:12" s="103" customFormat="1" ht="12.75" customHeight="1" thickBot="1" x14ac:dyDescent="0.3">
      <c r="A103" s="877">
        <v>73</v>
      </c>
      <c r="B103" s="159" t="s">
        <v>271</v>
      </c>
      <c r="C103" s="161" t="s">
        <v>299</v>
      </c>
      <c r="D103" s="153"/>
      <c r="E103" s="161"/>
    </row>
    <row r="104" spans="1:12" s="103" customFormat="1" ht="12.75" customHeight="1" thickBot="1" x14ac:dyDescent="0.3">
      <c r="A104" s="1015" t="s">
        <v>6</v>
      </c>
      <c r="B104" s="1142"/>
      <c r="C104" s="1142"/>
      <c r="D104" s="1142"/>
      <c r="E104" s="1016"/>
    </row>
    <row r="105" spans="1:12" s="103" customFormat="1" ht="25.5" customHeight="1" x14ac:dyDescent="0.25">
      <c r="A105" s="878">
        <v>74</v>
      </c>
      <c r="B105" s="147" t="s">
        <v>560</v>
      </c>
      <c r="C105" s="148" t="s">
        <v>561</v>
      </c>
      <c r="D105" s="149"/>
      <c r="E105" s="148"/>
    </row>
    <row r="106" spans="1:12" s="103" customFormat="1" ht="51.75" customHeight="1" x14ac:dyDescent="0.25">
      <c r="A106" s="878">
        <v>75</v>
      </c>
      <c r="B106" s="147" t="s">
        <v>840</v>
      </c>
      <c r="C106" s="148" t="s">
        <v>875</v>
      </c>
      <c r="D106" s="149"/>
      <c r="E106" s="148"/>
      <c r="H106" s="1159"/>
      <c r="I106" s="1159"/>
      <c r="J106" s="1159"/>
    </row>
    <row r="107" spans="1:12" s="103" customFormat="1" ht="12.75" customHeight="1" x14ac:dyDescent="0.25">
      <c r="A107" s="154">
        <v>76</v>
      </c>
      <c r="B107" s="155" t="s">
        <v>531</v>
      </c>
      <c r="C107" s="156" t="s">
        <v>418</v>
      </c>
      <c r="D107" s="149"/>
      <c r="E107" s="156"/>
    </row>
    <row r="108" spans="1:12" s="103" customFormat="1" ht="12.75" customHeight="1" x14ac:dyDescent="0.25">
      <c r="A108" s="878">
        <v>77</v>
      </c>
      <c r="B108" s="155" t="s">
        <v>532</v>
      </c>
      <c r="C108" s="156" t="s">
        <v>843</v>
      </c>
      <c r="D108" s="149"/>
      <c r="E108" s="156"/>
    </row>
    <row r="109" spans="1:12" s="103" customFormat="1" ht="13.5" customHeight="1" x14ac:dyDescent="0.25">
      <c r="A109" s="878">
        <v>78</v>
      </c>
      <c r="B109" s="155" t="s">
        <v>272</v>
      </c>
      <c r="C109" s="156" t="s">
        <v>870</v>
      </c>
      <c r="D109" s="149"/>
      <c r="E109" s="156"/>
    </row>
    <row r="110" spans="1:12" s="103" customFormat="1" ht="12.75" customHeight="1" x14ac:dyDescent="0.25">
      <c r="A110" s="154">
        <v>79</v>
      </c>
      <c r="B110" s="155" t="s">
        <v>273</v>
      </c>
      <c r="C110" s="156" t="s">
        <v>300</v>
      </c>
      <c r="D110" s="149"/>
      <c r="E110" s="156"/>
    </row>
    <row r="111" spans="1:12" s="103" customFormat="1" ht="12.75" customHeight="1" x14ac:dyDescent="0.25">
      <c r="A111" s="878">
        <v>80</v>
      </c>
      <c r="B111" s="151" t="s">
        <v>274</v>
      </c>
      <c r="C111" s="156" t="s">
        <v>900</v>
      </c>
      <c r="D111" s="149"/>
      <c r="E111" s="156"/>
    </row>
    <row r="112" spans="1:12" s="103" customFormat="1" ht="12.75" customHeight="1" x14ac:dyDescent="0.25">
      <c r="A112" s="878">
        <v>81</v>
      </c>
      <c r="B112" s="151" t="s">
        <v>867</v>
      </c>
      <c r="C112" s="152" t="s">
        <v>872</v>
      </c>
      <c r="D112" s="153"/>
      <c r="E112" s="883"/>
      <c r="G112" s="1150"/>
      <c r="H112" s="1150"/>
      <c r="I112" s="1150"/>
      <c r="J112" s="1150"/>
      <c r="K112" s="1150"/>
      <c r="L112" s="1150"/>
    </row>
    <row r="113" spans="1:5" s="103" customFormat="1" ht="12.75" customHeight="1" thickBot="1" x14ac:dyDescent="0.3">
      <c r="A113" s="878">
        <v>82</v>
      </c>
      <c r="B113" s="151" t="s">
        <v>876</v>
      </c>
      <c r="C113" s="152" t="s">
        <v>877</v>
      </c>
      <c r="D113" s="153"/>
      <c r="E113" s="883"/>
    </row>
    <row r="114" spans="1:5" s="103" customFormat="1" ht="12.75" customHeight="1" thickBot="1" x14ac:dyDescent="0.3">
      <c r="A114" s="1015" t="s">
        <v>826</v>
      </c>
      <c r="B114" s="1142"/>
      <c r="C114" s="1142"/>
      <c r="D114" s="1142"/>
      <c r="E114" s="1016"/>
    </row>
    <row r="115" spans="1:5" s="103" customFormat="1" ht="25.5" customHeight="1" x14ac:dyDescent="0.25">
      <c r="A115" s="878">
        <v>83</v>
      </c>
      <c r="B115" s="147" t="s">
        <v>827</v>
      </c>
      <c r="C115" s="148" t="s">
        <v>828</v>
      </c>
      <c r="D115" s="149"/>
      <c r="E115" s="148"/>
    </row>
    <row r="116" spans="1:5" s="103" customFormat="1" ht="12.75" customHeight="1" x14ac:dyDescent="0.25">
      <c r="A116" s="154">
        <v>84</v>
      </c>
      <c r="B116" s="147" t="s">
        <v>829</v>
      </c>
      <c r="C116" s="148" t="s">
        <v>830</v>
      </c>
      <c r="D116" s="149"/>
      <c r="E116" s="156"/>
    </row>
    <row r="117" spans="1:5" s="103" customFormat="1" ht="12.75" customHeight="1" x14ac:dyDescent="0.25">
      <c r="A117" s="878">
        <v>85</v>
      </c>
      <c r="B117" s="155" t="s">
        <v>831</v>
      </c>
      <c r="C117" s="156" t="s">
        <v>834</v>
      </c>
      <c r="D117" s="149"/>
      <c r="E117" s="156"/>
    </row>
    <row r="118" spans="1:5" s="103" customFormat="1" ht="25.5" customHeight="1" thickBot="1" x14ac:dyDescent="0.3">
      <c r="A118" s="154">
        <v>86</v>
      </c>
      <c r="B118" s="155" t="s">
        <v>832</v>
      </c>
      <c r="C118" s="156" t="s">
        <v>833</v>
      </c>
      <c r="D118" s="149"/>
      <c r="E118" s="156"/>
    </row>
    <row r="119" spans="1:5" s="103" customFormat="1" ht="12.75" customHeight="1" thickBot="1" x14ac:dyDescent="0.3">
      <c r="A119" s="1015" t="s">
        <v>312</v>
      </c>
      <c r="B119" s="1142"/>
      <c r="C119" s="1142"/>
      <c r="D119" s="1142"/>
      <c r="E119" s="1016"/>
    </row>
    <row r="120" spans="1:5" s="103" customFormat="1" ht="12.75" customHeight="1" thickBot="1" x14ac:dyDescent="0.3">
      <c r="A120" s="1015" t="s">
        <v>901</v>
      </c>
      <c r="B120" s="1142"/>
      <c r="C120" s="1142"/>
      <c r="D120" s="1142"/>
      <c r="E120" s="1016"/>
    </row>
    <row r="121" spans="1:5" s="103" customFormat="1" ht="36" customHeight="1" x14ac:dyDescent="0.25">
      <c r="A121" s="877">
        <v>87</v>
      </c>
      <c r="B121" s="943" t="s">
        <v>519</v>
      </c>
      <c r="C121" s="148" t="s">
        <v>775</v>
      </c>
      <c r="D121" s="149"/>
      <c r="E121" s="148"/>
    </row>
    <row r="122" spans="1:5" s="103" customFormat="1" ht="15" customHeight="1" x14ac:dyDescent="0.25">
      <c r="A122" s="877"/>
      <c r="B122" s="943"/>
      <c r="C122" s="156" t="s">
        <v>871</v>
      </c>
      <c r="D122" s="149"/>
      <c r="E122" s="156"/>
    </row>
    <row r="123" spans="1:5" s="103" customFormat="1" ht="12.75" customHeight="1" x14ac:dyDescent="0.25">
      <c r="A123" s="876">
        <v>88</v>
      </c>
      <c r="B123" s="151" t="s">
        <v>275</v>
      </c>
      <c r="C123" s="156" t="s">
        <v>515</v>
      </c>
      <c r="D123" s="149"/>
      <c r="E123" s="156"/>
    </row>
    <row r="124" spans="1:5" s="103" customFormat="1" ht="12.75" customHeight="1" thickBot="1" x14ac:dyDescent="0.3">
      <c r="A124" s="165"/>
      <c r="B124" s="160"/>
      <c r="C124" s="152" t="s">
        <v>516</v>
      </c>
      <c r="D124" s="153"/>
      <c r="E124" s="152"/>
    </row>
    <row r="125" spans="1:5" s="103" customFormat="1" ht="12.75" customHeight="1" thickBot="1" x14ac:dyDescent="0.3">
      <c r="A125" s="1015" t="s">
        <v>315</v>
      </c>
      <c r="B125" s="1142"/>
      <c r="C125" s="1142"/>
      <c r="D125" s="1142"/>
      <c r="E125" s="1016"/>
    </row>
    <row r="126" spans="1:5" s="103" customFormat="1" ht="12.75" customHeight="1" x14ac:dyDescent="0.25">
      <c r="A126" s="146">
        <v>89</v>
      </c>
      <c r="B126" s="147" t="s">
        <v>276</v>
      </c>
      <c r="C126" s="148" t="s">
        <v>301</v>
      </c>
      <c r="D126" s="149"/>
      <c r="E126" s="148"/>
    </row>
    <row r="127" spans="1:5" s="103" customFormat="1" ht="12.75" customHeight="1" x14ac:dyDescent="0.25">
      <c r="A127" s="154">
        <v>90</v>
      </c>
      <c r="B127" s="155" t="s">
        <v>277</v>
      </c>
      <c r="C127" s="156" t="s">
        <v>302</v>
      </c>
      <c r="D127" s="149"/>
      <c r="E127" s="156"/>
    </row>
    <row r="128" spans="1:5" s="103" customFormat="1" ht="12.75" customHeight="1" x14ac:dyDescent="0.25">
      <c r="A128" s="146">
        <v>91</v>
      </c>
      <c r="B128" s="155" t="s">
        <v>225</v>
      </c>
      <c r="C128" s="156"/>
      <c r="D128" s="149"/>
      <c r="E128" s="156"/>
    </row>
    <row r="129" spans="1:5" s="103" customFormat="1" ht="12.75" customHeight="1" thickBot="1" x14ac:dyDescent="0.3">
      <c r="A129" s="154">
        <v>92</v>
      </c>
      <c r="B129" s="151" t="s">
        <v>533</v>
      </c>
      <c r="C129" s="152" t="s">
        <v>535</v>
      </c>
      <c r="D129" s="153"/>
      <c r="E129" s="152"/>
    </row>
    <row r="130" spans="1:5" s="103" customFormat="1" ht="12.75" customHeight="1" thickBot="1" x14ac:dyDescent="0.3">
      <c r="A130" s="1015" t="s">
        <v>313</v>
      </c>
      <c r="B130" s="1142"/>
      <c r="C130" s="1142"/>
      <c r="D130" s="1142"/>
      <c r="E130" s="1016"/>
    </row>
    <row r="131" spans="1:5" s="103" customFormat="1" ht="12.75" customHeight="1" x14ac:dyDescent="0.25">
      <c r="A131" s="163">
        <v>93</v>
      </c>
      <c r="B131" s="147" t="s">
        <v>263</v>
      </c>
      <c r="C131" s="148" t="s">
        <v>303</v>
      </c>
      <c r="D131" s="149"/>
      <c r="E131" s="148"/>
    </row>
    <row r="132" spans="1:5" s="103" customFormat="1" ht="12.75" customHeight="1" x14ac:dyDescent="0.25">
      <c r="A132" s="154">
        <v>94</v>
      </c>
      <c r="B132" s="155" t="s">
        <v>517</v>
      </c>
      <c r="C132" s="156" t="s">
        <v>534</v>
      </c>
      <c r="D132" s="149"/>
      <c r="E132" s="156"/>
    </row>
    <row r="133" spans="1:5" s="103" customFormat="1" ht="12.75" customHeight="1" x14ac:dyDescent="0.25">
      <c r="A133" s="150">
        <v>95</v>
      </c>
      <c r="B133" s="152" t="s">
        <v>518</v>
      </c>
      <c r="C133" s="156" t="s">
        <v>559</v>
      </c>
      <c r="D133" s="149"/>
      <c r="E133" s="156"/>
    </row>
    <row r="134" spans="1:5" s="103" customFormat="1" ht="25.5" customHeight="1" thickBot="1" x14ac:dyDescent="0.3">
      <c r="A134" s="165"/>
      <c r="B134" s="167"/>
      <c r="C134" s="168" t="s">
        <v>536</v>
      </c>
      <c r="D134" s="169"/>
      <c r="E134" s="168"/>
    </row>
    <row r="135" spans="1:5" ht="12.75" customHeight="1" thickBot="1" x14ac:dyDescent="0.3">
      <c r="A135" s="1015" t="s">
        <v>851</v>
      </c>
      <c r="B135" s="1143"/>
      <c r="C135" s="1142"/>
      <c r="D135" s="1142"/>
      <c r="E135" s="1016"/>
    </row>
    <row r="136" spans="1:5" s="103" customFormat="1" ht="12.75" customHeight="1" x14ac:dyDescent="0.25">
      <c r="A136" s="758"/>
      <c r="B136" s="361" t="s">
        <v>855</v>
      </c>
      <c r="C136" s="873" t="s">
        <v>902</v>
      </c>
      <c r="D136" s="861"/>
      <c r="E136" s="361"/>
    </row>
    <row r="137" spans="1:5" s="103" customFormat="1" ht="12.75" customHeight="1" x14ac:dyDescent="0.25">
      <c r="A137" s="862"/>
      <c r="B137" s="156" t="s">
        <v>856</v>
      </c>
      <c r="C137" s="873" t="s">
        <v>903</v>
      </c>
      <c r="D137" s="149"/>
      <c r="E137" s="148"/>
    </row>
    <row r="138" spans="1:5" s="103" customFormat="1" ht="12.75" customHeight="1" x14ac:dyDescent="0.25">
      <c r="A138" s="862"/>
      <c r="B138" s="152" t="s">
        <v>849</v>
      </c>
      <c r="C138" s="873" t="s">
        <v>904</v>
      </c>
      <c r="D138" s="149"/>
      <c r="E138" s="148"/>
    </row>
    <row r="139" spans="1:5" s="103" customFormat="1" ht="12.75" customHeight="1" x14ac:dyDescent="0.25">
      <c r="A139" s="862"/>
      <c r="B139" s="152" t="s">
        <v>860</v>
      </c>
      <c r="C139" s="873" t="s">
        <v>905</v>
      </c>
      <c r="D139" s="149"/>
      <c r="E139" s="148"/>
    </row>
    <row r="140" spans="1:5" s="103" customFormat="1" ht="12.75" customHeight="1" x14ac:dyDescent="0.25">
      <c r="A140" s="862"/>
      <c r="B140" s="152" t="s">
        <v>858</v>
      </c>
      <c r="C140" s="873" t="s">
        <v>906</v>
      </c>
      <c r="D140" s="149"/>
      <c r="E140" s="148"/>
    </row>
    <row r="141" spans="1:5" s="103" customFormat="1" ht="12.75" customHeight="1" x14ac:dyDescent="0.25">
      <c r="A141" s="862"/>
      <c r="B141" s="152" t="s">
        <v>861</v>
      </c>
      <c r="C141" s="873" t="s">
        <v>907</v>
      </c>
      <c r="D141" s="149"/>
      <c r="E141" s="148"/>
    </row>
    <row r="142" spans="1:5" s="103" customFormat="1" ht="12.75" customHeight="1" x14ac:dyDescent="0.25">
      <c r="A142" s="862"/>
      <c r="B142" s="152" t="s">
        <v>857</v>
      </c>
      <c r="C142" s="873" t="s">
        <v>908</v>
      </c>
      <c r="D142" s="149"/>
      <c r="E142" s="148"/>
    </row>
    <row r="143" spans="1:5" s="103" customFormat="1" ht="12.75" customHeight="1" x14ac:dyDescent="0.25">
      <c r="A143" s="862"/>
      <c r="B143" s="152" t="s">
        <v>859</v>
      </c>
      <c r="C143" s="873" t="s">
        <v>909</v>
      </c>
      <c r="D143" s="149"/>
      <c r="E143" s="156"/>
    </row>
    <row r="144" spans="1:5" s="103" customFormat="1" ht="12.75" customHeight="1" x14ac:dyDescent="0.25">
      <c r="A144" s="862"/>
      <c r="B144" s="152" t="s">
        <v>850</v>
      </c>
      <c r="C144" s="873" t="s">
        <v>910</v>
      </c>
      <c r="D144" s="149"/>
      <c r="E144" s="156"/>
    </row>
    <row r="145" spans="1:5" s="103" customFormat="1" ht="12.75" customHeight="1" x14ac:dyDescent="0.25">
      <c r="A145" s="862"/>
      <c r="B145" s="152" t="s">
        <v>865</v>
      </c>
      <c r="C145" s="873" t="s">
        <v>911</v>
      </c>
      <c r="D145" s="149"/>
      <c r="E145" s="156"/>
    </row>
    <row r="146" spans="1:5" s="103" customFormat="1" ht="12.75" customHeight="1" x14ac:dyDescent="0.25">
      <c r="A146" s="862"/>
      <c r="B146" s="152" t="s">
        <v>864</v>
      </c>
      <c r="C146" s="873" t="s">
        <v>912</v>
      </c>
      <c r="D146" s="149"/>
      <c r="E146" s="156"/>
    </row>
    <row r="147" spans="1:5" s="103" customFormat="1" ht="12.75" customHeight="1" x14ac:dyDescent="0.25">
      <c r="A147" s="862"/>
      <c r="B147" s="152" t="s">
        <v>862</v>
      </c>
      <c r="C147" s="873" t="s">
        <v>913</v>
      </c>
      <c r="D147" s="149"/>
      <c r="E147" s="156"/>
    </row>
    <row r="148" spans="1:5" s="103" customFormat="1" ht="12.75" customHeight="1" x14ac:dyDescent="0.25">
      <c r="A148" s="862"/>
      <c r="B148" s="152" t="s">
        <v>852</v>
      </c>
      <c r="C148" s="873" t="s">
        <v>914</v>
      </c>
      <c r="D148" s="149"/>
      <c r="E148" s="156"/>
    </row>
    <row r="149" spans="1:5" x14ac:dyDescent="0.25">
      <c r="A149" s="862"/>
      <c r="B149" s="152" t="s">
        <v>853</v>
      </c>
      <c r="C149" s="873" t="s">
        <v>915</v>
      </c>
      <c r="D149" s="149"/>
      <c r="E149" s="156"/>
    </row>
    <row r="150" spans="1:5" x14ac:dyDescent="0.25">
      <c r="A150" s="862"/>
      <c r="B150" s="152" t="s">
        <v>854</v>
      </c>
      <c r="C150" s="873" t="s">
        <v>916</v>
      </c>
      <c r="D150" s="149"/>
      <c r="E150" s="156"/>
    </row>
    <row r="151" spans="1:5" x14ac:dyDescent="0.25">
      <c r="A151" s="862"/>
      <c r="B151" s="156" t="s">
        <v>863</v>
      </c>
      <c r="C151" s="873" t="s">
        <v>917</v>
      </c>
      <c r="D151" s="149"/>
      <c r="E151" s="156"/>
    </row>
    <row r="152" spans="1:5" x14ac:dyDescent="0.25">
      <c r="A152" s="862"/>
      <c r="B152" s="156" t="s">
        <v>866</v>
      </c>
      <c r="C152" s="873" t="s">
        <v>918</v>
      </c>
      <c r="D152" s="149"/>
      <c r="E152" s="156"/>
    </row>
  </sheetData>
  <mergeCells count="43">
    <mergeCell ref="H11:L11"/>
    <mergeCell ref="H20:L20"/>
    <mergeCell ref="H19:O19"/>
    <mergeCell ref="A104:E104"/>
    <mergeCell ref="A97:E97"/>
    <mergeCell ref="A41:E41"/>
    <mergeCell ref="G112:L112"/>
    <mergeCell ref="H106:J106"/>
    <mergeCell ref="I33:O33"/>
    <mergeCell ref="I34:O34"/>
    <mergeCell ref="A120:E120"/>
    <mergeCell ref="A114:E114"/>
    <mergeCell ref="A100:E100"/>
    <mergeCell ref="C1:C3"/>
    <mergeCell ref="A59:E59"/>
    <mergeCell ref="A89:E89"/>
    <mergeCell ref="A92:E92"/>
    <mergeCell ref="A95:E95"/>
    <mergeCell ref="A51:E51"/>
    <mergeCell ref="A5:E5"/>
    <mergeCell ref="A11:E11"/>
    <mergeCell ref="A24:E24"/>
    <mergeCell ref="A27:E27"/>
    <mergeCell ref="A29:A31"/>
    <mergeCell ref="A46:E46"/>
    <mergeCell ref="A4:B4"/>
    <mergeCell ref="A8:E8"/>
    <mergeCell ref="A135:E135"/>
    <mergeCell ref="G6:P6"/>
    <mergeCell ref="A125:E125"/>
    <mergeCell ref="A130:E130"/>
    <mergeCell ref="A65:E65"/>
    <mergeCell ref="A68:E68"/>
    <mergeCell ref="A69:E69"/>
    <mergeCell ref="A73:E73"/>
    <mergeCell ref="A77:E77"/>
    <mergeCell ref="A80:E80"/>
    <mergeCell ref="A83:E83"/>
    <mergeCell ref="A84:E84"/>
    <mergeCell ref="A88:E88"/>
    <mergeCell ref="A40:E40"/>
    <mergeCell ref="B121:B122"/>
    <mergeCell ref="A119:E119"/>
  </mergeCells>
  <conditionalFormatting sqref="D9:D10 D25:D26 D28:D39 D47:D50 D52:D58 D66:D67 D70:D72 D74:D76 D78 D81:D82 D85:D87 D90:D91 D93:D94 D96 D98:D99 D101:D103 D126:D129 D131:D134 D12:D23 D60:D64 D121:D124 D105:D111 D136:D144 D149:D150 D42:D45">
    <cfRule type="containsText" dxfId="33" priority="30" operator="containsText" text="Pass">
      <formula>NOT(ISERROR(SEARCH("Pass",D9)))</formula>
    </cfRule>
  </conditionalFormatting>
  <conditionalFormatting sqref="D9:D10 D25:D26 D28:D39 D47:D50 D52:D58 D66:D67 D70:D72 D74:D76 D78 D81:D82 D85:D87 D90:D91 D93:D94 D96 D98:D99 D101:D103 D126:D129 D131:D134 D12:D23 D60:D64 D121:D124 D105:D111 D136:D144 D149:D150 D42:D45">
    <cfRule type="containsText" dxfId="32" priority="29" operator="containsText" text="Fail">
      <formula>NOT(ISERROR(SEARCH("Fail",D9)))</formula>
    </cfRule>
  </conditionalFormatting>
  <conditionalFormatting sqref="D79">
    <cfRule type="containsText" dxfId="31" priority="28" operator="containsText" text="Pass">
      <formula>NOT(ISERROR(SEARCH("Pass",D79)))</formula>
    </cfRule>
  </conditionalFormatting>
  <conditionalFormatting sqref="D79">
    <cfRule type="containsText" dxfId="30" priority="27" operator="containsText" text="Fail">
      <formula>NOT(ISERROR(SEARCH("Fail",D79)))</formula>
    </cfRule>
  </conditionalFormatting>
  <conditionalFormatting sqref="D115:D118">
    <cfRule type="containsText" dxfId="29" priority="26" operator="containsText" text="Pass">
      <formula>NOT(ISERROR(SEARCH("Pass",D115)))</formula>
    </cfRule>
  </conditionalFormatting>
  <conditionalFormatting sqref="D115:D118">
    <cfRule type="containsText" dxfId="28" priority="25" operator="containsText" text="Fail">
      <formula>NOT(ISERROR(SEARCH("Fail",D115)))</formula>
    </cfRule>
  </conditionalFormatting>
  <conditionalFormatting sqref="D6">
    <cfRule type="containsText" dxfId="27" priority="24" operator="containsText" text="Pass">
      <formula>NOT(ISERROR(SEARCH("Pass",D6)))</formula>
    </cfRule>
  </conditionalFormatting>
  <conditionalFormatting sqref="D6">
    <cfRule type="containsText" dxfId="26" priority="23" operator="containsText" text="Fail">
      <formula>NOT(ISERROR(SEARCH("Fail",D6)))</formula>
    </cfRule>
  </conditionalFormatting>
  <conditionalFormatting sqref="D7">
    <cfRule type="containsText" dxfId="25" priority="22" operator="containsText" text="Pass">
      <formula>NOT(ISERROR(SEARCH("Pass",D7)))</formula>
    </cfRule>
  </conditionalFormatting>
  <conditionalFormatting sqref="D7">
    <cfRule type="containsText" dxfId="24" priority="21" operator="containsText" text="Fail">
      <formula>NOT(ISERROR(SEARCH("Fail",D7)))</formula>
    </cfRule>
  </conditionalFormatting>
  <conditionalFormatting sqref="D145:D148">
    <cfRule type="containsText" dxfId="23" priority="10" operator="containsText" text="Pass">
      <formula>NOT(ISERROR(SEARCH("Pass",D145)))</formula>
    </cfRule>
  </conditionalFormatting>
  <conditionalFormatting sqref="D145:D148">
    <cfRule type="containsText" dxfId="22" priority="9" operator="containsText" text="Fail">
      <formula>NOT(ISERROR(SEARCH("Fail",D145)))</formula>
    </cfRule>
  </conditionalFormatting>
  <conditionalFormatting sqref="D151">
    <cfRule type="containsText" dxfId="21" priority="8" operator="containsText" text="Pass">
      <formula>NOT(ISERROR(SEARCH("Pass",D151)))</formula>
    </cfRule>
  </conditionalFormatting>
  <conditionalFormatting sqref="D151">
    <cfRule type="containsText" dxfId="20" priority="7" operator="containsText" text="Fail">
      <formula>NOT(ISERROR(SEARCH("Fail",D151)))</formula>
    </cfRule>
  </conditionalFormatting>
  <conditionalFormatting sqref="D152">
    <cfRule type="containsText" dxfId="19" priority="6" operator="containsText" text="Pass">
      <formula>NOT(ISERROR(SEARCH("Pass",D152)))</formula>
    </cfRule>
  </conditionalFormatting>
  <conditionalFormatting sqref="D152">
    <cfRule type="containsText" dxfId="18" priority="5" operator="containsText" text="Fail">
      <formula>NOT(ISERROR(SEARCH("Fail",D152)))</formula>
    </cfRule>
  </conditionalFormatting>
  <conditionalFormatting sqref="D112">
    <cfRule type="containsText" dxfId="17" priority="4" operator="containsText" text="Pass">
      <formula>NOT(ISERROR(SEARCH("Pass",D112)))</formula>
    </cfRule>
  </conditionalFormatting>
  <conditionalFormatting sqref="D112">
    <cfRule type="containsText" dxfId="16" priority="3" operator="containsText" text="Fail">
      <formula>NOT(ISERROR(SEARCH("Fail",D112)))</formula>
    </cfRule>
  </conditionalFormatting>
  <conditionalFormatting sqref="D113">
    <cfRule type="containsText" dxfId="15" priority="2" operator="containsText" text="Pass">
      <formula>NOT(ISERROR(SEARCH("Pass",D113)))</formula>
    </cfRule>
  </conditionalFormatting>
  <conditionalFormatting sqref="D113">
    <cfRule type="containsText" dxfId="14" priority="1" operator="containsText" text="Fail">
      <formula>NOT(ISERROR(SEARCH("Fail",D113)))</formula>
    </cfRule>
  </conditionalFormatting>
  <dataValidations count="1">
    <dataValidation type="list" allowBlank="1" showInputMessage="1" showErrorMessage="1" sqref="D9:D10 D12:D23 D60:D64 D25:D26 D47:D50 D52:D58 D28:D39 D66:D67 D70:D72 D74:D76 D81:D82 D78:D79 D85:D87 D90:D91 D93:D94 D98:D99 D96 D101:D103 D126:D129 D131:D134 D121:D124 D115:D118 D6:D7 D136:D144 D105:D113 D42:D45">
      <formula1>$F$1:$F$3</formula1>
    </dataValidation>
  </dataValidations>
  <printOptions horizontalCentered="1"/>
  <pageMargins left="0.118110236220472" right="0.118110236220472" top="0.118110236220472" bottom="0.511811023622047" header="0" footer="0.23622047244094499"/>
  <pageSetup paperSize="9" scale="70" fitToHeight="0" orientation="portrait" r:id="rId1"/>
  <headerFooter>
    <oddFooter>&amp;L&amp;"Calibri,Regular"DCN 2724&amp;R&amp;"Calibri,Regular"Effective date: May 2018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Trip Report</vt:lpstr>
      <vt:lpstr>Follow up list</vt:lpstr>
      <vt:lpstr>Quality System Assessment</vt:lpstr>
      <vt:lpstr>Process Audit</vt:lpstr>
      <vt:lpstr>Process Audit Worksheet</vt:lpstr>
      <vt:lpstr>Readiness &amp; HVPT Assessment</vt:lpstr>
      <vt:lpstr>Cleanliness Assessment</vt:lpstr>
      <vt:lpstr>Technical Assessment</vt:lpstr>
      <vt:lpstr>Drawing Review</vt:lpstr>
      <vt:lpstr>User guide</vt:lpstr>
      <vt:lpstr>User Guide Process Audit</vt:lpstr>
      <vt:lpstr>Sheet1</vt:lpstr>
      <vt:lpstr>'Cleanliness Assessment'!Print_Area</vt:lpstr>
      <vt:lpstr>'Drawing Review'!Print_Area</vt:lpstr>
      <vt:lpstr>'Follow up list'!Print_Area</vt:lpstr>
      <vt:lpstr>'Process Audit'!Print_Area</vt:lpstr>
      <vt:lpstr>'Process Audit Worksheet'!Print_Area</vt:lpstr>
      <vt:lpstr>'Quality System Assessment'!Print_Area</vt:lpstr>
      <vt:lpstr>'Readiness &amp; HVPT Assessment'!Print_Area</vt:lpstr>
      <vt:lpstr>'Technical Assessment'!Print_Area</vt:lpstr>
      <vt:lpstr>'Trip Report'!Print_Area</vt:lpstr>
      <vt:lpstr>'User guide'!Print_Area</vt:lpstr>
      <vt:lpstr>'User Guide Process Audit'!Print_Area</vt:lpstr>
    </vt:vector>
  </TitlesOfParts>
  <Company>NACCO Materials Handling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ENSKOOIJ@NMHG.com</dc:creator>
  <dc:description>Revision to cover sheet, reformated to show latest attached reports, various clarifications of wording.</dc:description>
  <cp:lastModifiedBy>Gabriel, Stallsworth</cp:lastModifiedBy>
  <cp:lastPrinted>2018-05-31T23:09:48Z</cp:lastPrinted>
  <dcterms:created xsi:type="dcterms:W3CDTF">2001-10-19T14:22:09Z</dcterms:created>
  <dcterms:modified xsi:type="dcterms:W3CDTF">2020-03-17T13:17:01Z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